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Evershine CPAs Firm Dropbox\Evershine\"/>
    </mc:Choice>
  </mc:AlternateContent>
  <xr:revisionPtr revIDLastSave="0" documentId="8_{F9D871C7-5FCD-4069-B3B0-275787125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shboard" sheetId="1" r:id="rId1"/>
    <sheet name="36_Matrix" sheetId="2" r:id="rId2"/>
    <sheet name="16_Summary" sheetId="3" r:id="rId3"/>
    <sheet name="Procedure_Route" sheetId="4" r:id="rId4"/>
    <sheet name="KK_vs_GK" sheetId="5" r:id="rId5"/>
    <sheet name="CK_Logic" sheetId="6" r:id="rId6"/>
    <sheet name="Definitions" sheetId="7" r:id="rId7"/>
    <sheet name="Source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D16" i="3"/>
  <c r="C16" i="3"/>
  <c r="B16" i="3"/>
  <c r="E15" i="3"/>
  <c r="D15" i="3"/>
  <c r="C15" i="3"/>
  <c r="B15" i="3"/>
  <c r="E14" i="3"/>
  <c r="D14" i="3"/>
  <c r="C14" i="3"/>
  <c r="B14" i="3"/>
  <c r="E13" i="3"/>
  <c r="D13" i="3"/>
  <c r="C13" i="3"/>
  <c r="B13" i="3"/>
  <c r="B19" i="1"/>
  <c r="E18" i="1"/>
  <c r="B18" i="1"/>
  <c r="E17" i="1"/>
  <c r="B17" i="1"/>
  <c r="E16" i="1"/>
  <c r="B16" i="1"/>
  <c r="E15" i="1"/>
</calcChain>
</file>

<file path=xl/sharedStrings.xml><?xml version="1.0" encoding="utf-8"?>
<sst xmlns="http://schemas.openxmlformats.org/spreadsheetml/2006/main" count="1595" uniqueCount="923">
  <si>
    <t>Japan Foreign-Owned Subsidiary Establishment｜日本外資子公司設立 RNCS × 9 分析</t>
  </si>
  <si>
    <t>Scope: 100% foreign-owned greenfield subsidiary in Japan; compares Kabushiki-Kaisha (KK) and Godo-Kaisha (GK).  As-of: 2026-09-06.</t>
  </si>
  <si>
    <t>Executive Conclusions｜核心結論</t>
  </si>
  <si>
    <t>No.</t>
  </si>
  <si>
    <t>Topic</t>
  </si>
  <si>
    <t>Finding</t>
  </si>
  <si>
    <t>Route Codes｜內部路徑代碼（非政府代碼）</t>
  </si>
  <si>
    <t>1</t>
  </si>
  <si>
    <t>Baseline access</t>
  </si>
  <si>
    <t>KK/GK generally allow 100% foreign ownership and JPY1 minimum capital; the incorporation registry itself is not an FDI approval system.</t>
  </si>
  <si>
    <t>Route Code</t>
  </si>
  <si>
    <t>Entity</t>
  </si>
  <si>
    <t>Ownership</t>
  </si>
  <si>
    <t>Use case</t>
  </si>
  <si>
    <t>2</t>
  </si>
  <si>
    <t>Gatekeeper architecture</t>
  </si>
  <si>
    <t>Japan is mainly R + N + S: Legal Affairs Bureau registrar (R), Japanese notary mainly for KK (N), and FEFTA/sector authorities (S). Standard incorporation has no Court gate (C≈0).</t>
  </si>
  <si>
    <t>JP-KK-WOS-GF-STD</t>
  </si>
  <si>
    <t>KK</t>
  </si>
  <si>
    <t>100% WOS</t>
  </si>
  <si>
    <t>General/non-designated business; no special prior FDI screening</t>
  </si>
  <si>
    <t>3</t>
  </si>
  <si>
    <t>Local representative</t>
  </si>
  <si>
    <t>A Japan-resident representative is not generally required for a Japanese KK/GK subsidiary, although banks, licences and immigration may still require local substance/personnel.</t>
  </si>
  <si>
    <t>JP-GK-WOS-GF-STD</t>
  </si>
  <si>
    <t>GK</t>
  </si>
  <si>
    <t>General/non-designated business; streamlined notary layer</t>
  </si>
  <si>
    <t>4</t>
  </si>
  <si>
    <t>KK vs GK</t>
  </si>
  <si>
    <t>KK adds notarized articles and a mandatory BO statement to the notary; GK skips the Japanese notarial articles step and has lower minimum registration tax.</t>
  </si>
  <si>
    <t>JP-KK-WOS-GF-FEFTA-A</t>
  </si>
  <si>
    <t>Designated/core sector requiring FEFTA prior-notification review</t>
  </si>
  <si>
    <t>5</t>
  </si>
  <si>
    <t>Critical foreign-investment trigger</t>
  </si>
  <si>
    <t>For designated/core sectors, FEFTA prior notification can become the true pre-investment gate. Check it before capital subscription/payment.</t>
  </si>
  <si>
    <t>JP-GK-WOS-GF-FEFTA-A</t>
  </si>
  <si>
    <t>6</t>
  </si>
  <si>
    <t>Operational bottleneck</t>
  </si>
  <si>
    <t>Bank AML/KYC is legally separate from incorporation; a company can exist but still be unable to operate normally until bank onboarding is completed.</t>
  </si>
  <si>
    <t>36-Cell Metrics｜36格矩陣統計</t>
  </si>
  <si>
    <t>Metric</t>
  </si>
  <si>
    <t>Value</t>
  </si>
  <si>
    <t>Gatekeeper</t>
  </si>
  <si>
    <t>Active cells</t>
  </si>
  <si>
    <t>Total cells</t>
  </si>
  <si>
    <t>R</t>
  </si>
  <si>
    <t>N</t>
  </si>
  <si>
    <t>Direct</t>
  </si>
  <si>
    <t>C</t>
  </si>
  <si>
    <t>Conditional</t>
  </si>
  <si>
    <t>S</t>
  </si>
  <si>
    <t>Indirect</t>
  </si>
  <si>
    <t>Recommended decision rule</t>
  </si>
  <si>
    <t>Ordinary / non-regulated — KK: JP-KK-WOS-GF-STD when credibility, conventional governance, investors or financing matter. GK: JP-GK-WOS-GF-STD when a closely held WOS values lower setup friction/cost and flexible governance.</t>
  </si>
  <si>
    <t>KK: use JP-KK-WOS-GF-STD when client-facing credibility, conventional governance, external investors or future financing matter. GK: use JP-GK-WOS-GF-STD when a closely held WOS values lower setup friction/cost and flexible governance.</t>
  </si>
  <si>
    <t>Regulated / designated / core — Run sector-code + FEFTA classification before capital subscription. If prior notification is triggered, switch to FEFTA-A; commercial registration is not national-security clearance.</t>
  </si>
  <si>
    <t>Run sector-code + FEFTA classification before capital subscription. If prior notification is triggered, switch to the FEFTA-A route and do not treat commercial registration as national-security clearance.</t>
  </si>
  <si>
    <t>Capital planning — JPY1 is only the statutory floor. Size capital for working capital, bank onboarding, licence conditions and immigration/substance needs.</t>
  </si>
  <si>
    <t>JPY1 is only the statutory floor. Size capital for working capital, bank onboarding, licence conditions and immigration/substance needs.</t>
  </si>
  <si>
    <t>RNCS × Nine Control Factors = 36 Detailed Cells｜日本外資子公司 36格底層明細</t>
  </si>
  <si>
    <t>Each row records: participation, OLPA, gatekeeper role, stage, quantitative threshold, legal effect, and Execution/Evidence Provider. KK/GK differences are shown separately.</t>
  </si>
  <si>
    <t>Cell</t>
  </si>
  <si>
    <t>RNCS</t>
  </si>
  <si>
    <t>Factor</t>
  </si>
  <si>
    <t>Control Factor</t>
  </si>
  <si>
    <t>Participation</t>
  </si>
  <si>
    <t>Requirement / Analysis</t>
  </si>
  <si>
    <t>OLPA</t>
  </si>
  <si>
    <t>Role</t>
  </si>
  <si>
    <t>Stage</t>
  </si>
  <si>
    <t>Numeric / Threshold</t>
  </si>
  <si>
    <t>Legal Effect</t>
  </si>
  <si>
    <t>Execution or Evidence Provider</t>
  </si>
  <si>
    <t>執行或證明提供者</t>
  </si>
  <si>
    <t>KK Note</t>
  </si>
  <si>
    <t>GK Note</t>
  </si>
  <si>
    <t>Source IDs</t>
  </si>
  <si>
    <t>Source URL(s)</t>
  </si>
  <si>
    <t>Confidence</t>
  </si>
  <si>
    <t>Active Flag</t>
  </si>
  <si>
    <t>R-OC</t>
  </si>
  <si>
    <t>Registrar / 法務局商業登記官</t>
  </si>
  <si>
    <t>OC</t>
  </si>
  <si>
    <t>Foreign ownership cap / 外資持股上限</t>
  </si>
  <si>
    <t>None</t>
  </si>
  <si>
    <t>The Legal Affairs Bureau does not conduct the substantive foreign-investment ownership screening. General foreign ownership is not capped by the registration system; sector restrictions/FEFTA are handled outside the registry.</t>
  </si>
  <si>
    <t>O</t>
  </si>
  <si>
    <t>Record/incorporation only; no FDI merits review</t>
  </si>
  <si>
    <t>Pre-registration / registration</t>
  </si>
  <si>
    <t>Baseline: up to 100% foreign ownership (subject to sector law)</t>
  </si>
  <si>
    <t>No registry approval is required merely because the shareholder/member is foreign.</t>
  </si>
  <si>
    <t>Legal Affairs Bureau; judicial scrivener as filing agent</t>
  </si>
  <si>
    <t>法務局；司法書士可代理</t>
  </si>
  <si>
    <t>Shareholders are not generally registered as a foreign-investment approval item.</t>
  </si>
  <si>
    <t>Members are stated in the articles but not subject to general foreign-ownership approval.</t>
  </si>
  <si>
    <t>S01, S10</t>
  </si>
  <si>
    <t>https://www.jetro.go.jp/en/invest/setting_up/section1/page2.html
https://houmukyoku.moj.go.jp/homu/static/goannai_index_syougyou.html</t>
  </si>
  <si>
    <t>High</t>
  </si>
  <si>
    <t>R-MC</t>
  </si>
  <si>
    <t>MC</t>
  </si>
  <si>
    <t>Minimum capital / 最低資本或最低投資額</t>
  </si>
  <si>
    <t>Registrar checks the incorporation documents and capital-related evidence required for registration. Company-law minimum capital is JPY 1.</t>
  </si>
  <si>
    <t>Registration compliance check</t>
  </si>
  <si>
    <t>Registration</t>
  </si>
  <si>
    <t>Minimum capital: JPY 1; registration tax = 0.7% of capital, min JPY150,000 (KK) / JPY60,000 (GK)</t>
  </si>
  <si>
    <t>If required capital/payment evidence is defective, incorporation registration is not completed.</t>
  </si>
  <si>
    <t>Legal Affairs Bureau; bank/payment-handling institution; judicial scrivener</t>
  </si>
  <si>
    <t>法務局；銀行／收款機構；司法書士</t>
  </si>
  <si>
    <t>Capital may be JPY1 or more; separate KK registration tax minimum applies.</t>
  </si>
  <si>
    <t>Capital may be JPY1 or more; lower GK registration tax minimum applies.</t>
  </si>
  <si>
    <t>S01, S02, S16</t>
  </si>
  <si>
    <t>https://www.jetro.go.jp/en/invest/setting_up/section1/page2.html
https://www.jetro.go.jp/en/invest/setting_up/section1/page3.html
https://www.nta.go.jp/taxes/shiraberu/taxanswer/inshi/7191.htm</t>
  </si>
  <si>
    <t>R-LR</t>
  </si>
  <si>
    <t>LR</t>
  </si>
  <si>
    <t>Local director/representative/company secretary / 本地董事、代表人或公司秘書</t>
  </si>
  <si>
    <t>Registrar records directors/representative directors (KK) or representative members/executive members (GK). Since 2015, a subsidiary representative need not reside in Japan.</t>
  </si>
  <si>
    <t>Register legal representatives and officers</t>
  </si>
  <si>
    <t>Japan-resident representative required: 0 (for KK/GK subsidiary); KK small/private company can have 1+ director</t>
  </si>
  <si>
    <t>Foreign-resident representatives can be registered; defective appointment/identity evidence prevents registration.</t>
  </si>
  <si>
    <t>Legal Affairs Bureau; home-country authority/notary for signature evidence; judicial scrivener</t>
  </si>
  <si>
    <t>法務局；境外主管機關／公證人；司法書士</t>
  </si>
  <si>
    <t>Representative director may live abroad; governance rules still must comply with Companies Act.</t>
  </si>
  <si>
    <t>Representative member / person performing duties may be non-resident; member structure must comply with Companies Act.</t>
  </si>
  <si>
    <t>S01, S05, S06, S07</t>
  </si>
  <si>
    <t>https://www.jetro.go.jp/en/invest/setting_up/section1/page2.html
https://www.moj.go.jp/ENGLISH/m_minji06_00004.html
https://www.moj.go.jp/EN/MINJI/m_minji06_00001.html
https://www.moj.go.jp/EN/MINJI/m_minji06_00003.html</t>
  </si>
  <si>
    <t>R-SL</t>
  </si>
  <si>
    <t>SL</t>
  </si>
  <si>
    <t>Sector licence / 產業執照</t>
  </si>
  <si>
    <t>Registrar registers the stated business purposes but normally does not issue sector licences. Where law makes a permit relevant to a registrable matter, the filing must reflect the permit; operational licensing remains with the competent authority.</t>
  </si>
  <si>
    <t>L/P</t>
  </si>
  <si>
    <t>Register corporate purpose; limited documentary cross-check where law requires</t>
  </si>
  <si>
    <t>Pre-registration / post-registration</t>
  </si>
  <si>
    <t>No universal licence; sector-specific</t>
  </si>
  <si>
    <t>Company can often be incorporated before licence, but may not lawfully conduct a regulated activity until the licence/notification is effective.</t>
  </si>
  <si>
    <t>Legal Affairs Bureau + relevant sector regulator; administrative scrivener/lawyer as applicable</t>
  </si>
  <si>
    <t>法務局＋各產業主管機關；行政書士／律師等</t>
  </si>
  <si>
    <t>Same general rule.</t>
  </si>
  <si>
    <t>S03, S06, S07, S19</t>
  </si>
  <si>
    <t>https://www.jetro.go.jp/en/invest/setting_up/section1/page4.html
https://www.moj.go.jp/EN/MINJI/m_minji06_00001.html
https://www.moj.go.jp/EN/MINJI/m_minji06_00003.html
https://www.jetro.go.jp/en/invest/setting_up/</t>
  </si>
  <si>
    <t>R-ADDR</t>
  </si>
  <si>
    <t>ADDR</t>
  </si>
  <si>
    <t>Registered address &amp; business premises / 註冊地址及營業場所</t>
  </si>
  <si>
    <t>A domestic company must have a Japanese head office location. The head office is an absolute article/registration matter; practical bank, visa and licensing reviews may demand stronger premises evidence.</t>
  </si>
  <si>
    <t>P</t>
  </si>
  <si>
    <t>Register head-office location</t>
  </si>
  <si>
    <t>Articles / registration</t>
  </si>
  <si>
    <t>1 Japanese head-office location required</t>
  </si>
  <si>
    <t>Without a registrable head-office location, the domestic company cannot be incorporated.</t>
  </si>
  <si>
    <t>Legal Affairs Bureau; lessor/real-estate provider supplies lease or occupancy evidence where needed</t>
  </si>
  <si>
    <t>法務局；房東／商務中心等提供地址及使用證明</t>
  </si>
  <si>
    <t>Principal office is an absolute matter in the articles.</t>
  </si>
  <si>
    <t>S03, S04</t>
  </si>
  <si>
    <t>https://www.jetro.go.jp/en/invest/setting_up/section1/page4.html
https://www.jetro.go.jp/en/invest/setting_up/section1/page5.html</t>
  </si>
  <si>
    <t>R-DA</t>
  </si>
  <si>
    <t>DA</t>
  </si>
  <si>
    <t>Foreign document authentication / 境外文件認證</t>
  </si>
  <si>
    <t>Foreign parent/company and overseas officer evidence may be supported by registration certificates, affidavits and signature certificates; foreign-language attachments generally require Japanese translations.</t>
  </si>
  <si>
    <t>Accept and examine foreign evidentiary documents</t>
  </si>
  <si>
    <t>Japanese translation generally required; signature certificate routes depend on home-country evidence</t>
  </si>
  <si>
    <t>Insufficient authority/signature/existence evidence can cause rejection or correction request.</t>
  </si>
  <si>
    <t>Home-country company registry, competent authority, notary/embassy; Japanese translator; judicial scrivener</t>
  </si>
  <si>
    <t>境外公司登記機關、主管機關、公證人／使領館；日文翻譯；司法書士</t>
  </si>
  <si>
    <t>Foreign parent evidence also supports notarization of KK articles.</t>
  </si>
  <si>
    <t>Foreign member evidence supports GK registration; no Japanese articles notarization.</t>
  </si>
  <si>
    <t>S02, S05, S06, S07</t>
  </si>
  <si>
    <t>https://www.jetro.go.jp/en/invest/setting_up/section1/page3.html
https://www.moj.go.jp/ENGLISH/m_minji06_00004.html
https://www.moj.go.jp/EN/MINJI/m_minji06_00001.html
https://www.moj.go.jp/EN/MINJI/m_minji06_00003.html</t>
  </si>
  <si>
    <t>R-FX</t>
  </si>
  <si>
    <t>FX</t>
  </si>
  <si>
    <t>Foreign exchange &amp; capital remittance / 外匯與資本匯入</t>
  </si>
  <si>
    <t>Commercial registration is separate from FEFTA investment reporting and bank remittance compliance.</t>
  </si>
  <si>
    <t>No FEFTA filing role</t>
  </si>
  <si>
    <t>Before/after investment outside registry</t>
  </si>
  <si>
    <t>0 registry FX approvals</t>
  </si>
  <si>
    <t>Registration does not substitute for FEFTA filing or bank compliance.</t>
  </si>
  <si>
    <t>BOJ/MOF/competent ministries and banks, not the registrar</t>
  </si>
  <si>
    <t>日銀／財務省／事業主管大臣及銀行，非法務局</t>
  </si>
  <si>
    <t>Same.</t>
  </si>
  <si>
    <t>S10, S12, S13</t>
  </si>
  <si>
    <t>https://houmukyoku.moj.go.jp/homu/static/goannai_index_syougyou.html
https://www.boj.or.jp/about/services/tame/
https://www.boj.or.jp/about/services/tame/faq/t_naito.htm</t>
  </si>
  <si>
    <t>R-UBO</t>
  </si>
  <si>
    <t>UBO</t>
  </si>
  <si>
    <t>Beneficial owner + AML/KYC / 實質受益人及AML/KYC</t>
  </si>
  <si>
    <t>Japan's Legal Affairs Bureau operates a voluntary Beneficial Owner List system for stock companies. It is not a general condition for incorporation; since 2025-03-21 a request can be filed together with incorporation.</t>
  </si>
  <si>
    <t>O/P</t>
  </si>
  <si>
    <t>Optional verification/certification of BO list</t>
  </si>
  <si>
    <t>At/after incorporation</t>
  </si>
  <si>
    <t>Voluntary; KK system generally focuses on &gt;50% then &gt;25% voting-right ownership categories</t>
  </si>
  <si>
    <t>No BO-list certificate is required to create the company, but it can facilitate bank KYC. The scheme does not apply to GK.</t>
  </si>
  <si>
    <t>Legal Affairs Bureau; company/shareholder provides ownership evidence</t>
  </si>
  <si>
    <t>法務局；公司／股東提供持股與身分證明</t>
  </si>
  <si>
    <t>BO-list system available for KK (and special limited companies).</t>
  </si>
  <si>
    <t>BO-list system not available to GK under this scheme.</t>
  </si>
  <si>
    <t>S11, S09</t>
  </si>
  <si>
    <t>https://houmukyoku.moj.go.jp/kobe/page000001_00395.html
https://www.koshonin.gr.jp/notary/ow09_4/9_4_q108</t>
  </si>
  <si>
    <t>R-NS</t>
  </si>
  <si>
    <t>NS</t>
  </si>
  <si>
    <t>National-security review / 國家安全審查</t>
  </si>
  <si>
    <t>National-security FDI screening is not performed by the Legal Affairs Bureau.</t>
  </si>
  <si>
    <t>O/A</t>
  </si>
  <si>
    <t>No national-security screening role</t>
  </si>
  <si>
    <t>Pre-investment outside registry</t>
  </si>
  <si>
    <t>0 registry NS reviews</t>
  </si>
  <si>
    <t>A company-registration certificate does not evidence FEFTA clearance.</t>
  </si>
  <si>
    <t>MOF + competent ministers via BOJ</t>
  </si>
  <si>
    <t>財務省＋事業主管大臣，經日本銀行受理</t>
  </si>
  <si>
    <t>S12, S14, S15</t>
  </si>
  <si>
    <t>https://www.boj.or.jp/about/services/tame/
https://www.mof.go.jp/english/policy/international_policy/fdi/Laws_and_Regulations/index.html
https://www.mof.go.jp/english/policy/international_policy/fdi/Data/annual_report2024_en.pdf</t>
  </si>
  <si>
    <t>N-OC</t>
  </si>
  <si>
    <t>Notary / 日本公證人（及境外公證作證明提供者）</t>
  </si>
  <si>
    <t>The Japanese notary does not approve foreign ownership. For KK, however, the notary receives beneficial-owner information, which reveals the ownership/control chain for AML purposes.</t>
  </si>
  <si>
    <t>Authenticity/legality of incorporation documents, not FDI policy review</t>
  </si>
  <si>
    <t>Articles authentication (KK)</t>
  </si>
  <si>
    <t>No foreign-share cap administered by notary</t>
  </si>
  <si>
    <t>Notarial authentication does not replace FEFTA/sector review.</t>
  </si>
  <si>
    <t>Japanese notary; promoter/parent supplies BO chain evidence</t>
  </si>
  <si>
    <t>日本公證人；發起人／母公司提供UBO鏈資料</t>
  </si>
  <si>
    <t>Applies because KK articles require notarization.</t>
  </si>
  <si>
    <t>No Japanese notarial authentication of GK articles.</t>
  </si>
  <si>
    <t>S08, S09, S01</t>
  </si>
  <si>
    <t>https://www.koshonin.gr.jp/notary/ow09_4
https://www.koshonin.gr.jp/notary/ow09_4/9_4_q108
https://www.jetro.go.jp/en/invest/setting_up/section1/page2.html</t>
  </si>
  <si>
    <t>N-MC</t>
  </si>
  <si>
    <t>KK articles must state the value/minimum value of property contributed at incorporation; the notary authenticates the articles but does not perform the registrar's payment-evidence check.</t>
  </si>
  <si>
    <t>Authenticate mandatory article content</t>
  </si>
  <si>
    <t>Company-law minimum JPY1; actual payment checked later for registration</t>
  </si>
  <si>
    <t>Invalid/incomplete mandatory article content prevents valid notarized KK articles.</t>
  </si>
  <si>
    <t>Japanese notary; promoter; judicial scrivener/lawyer may prepare documents</t>
  </si>
  <si>
    <t>日本公證人；發起人；司法書士／律師協助</t>
  </si>
  <si>
    <t>Directly relevant through notarized articles.</t>
  </si>
  <si>
    <t>Not applicable: GK articles are not notarized.</t>
  </si>
  <si>
    <t>S03, S08</t>
  </si>
  <si>
    <t>https://www.jetro.go.jp/en/invest/setting_up/section1/page4.html
https://www.koshonin.gr.jp/notary/ow09_4</t>
  </si>
  <si>
    <t>N-LR</t>
  </si>
  <si>
    <t>Notary verifies promoter identity/authority and legality of KK incorporation documents; it does not impose a Japan-residency condition on representative directors.</t>
  </si>
  <si>
    <t>Identity/authority and document legality check</t>
  </si>
  <si>
    <t>Japan-resident representative: 0 under general KK rule</t>
  </si>
  <si>
    <t>Defective authority/identity evidence can stop notarization; residence itself is not a bar.</t>
  </si>
  <si>
    <t>Japanese notary; foreign notary/authority for signature/authority evidence</t>
  </si>
  <si>
    <t>日本公證人；境外公證人／主管機關提供身分及代表權證明</t>
  </si>
  <si>
    <t>Relevant to KK promoter/representative documentation.</t>
  </si>
  <si>
    <t>No Japanese notary role for GK articles.</t>
  </si>
  <si>
    <t>S05, S08</t>
  </si>
  <si>
    <t>https://www.moj.go.jp/ENGLISH/m_minji06_00004.html
https://www.koshonin.gr.jp/notary/ow09_4</t>
  </si>
  <si>
    <t>N-SL</t>
  </si>
  <si>
    <t>The notary does not grant industry permits. It may refuse to authenticate unlawful articles/purposes, but sector licensing is handled by the competent regulator.</t>
  </si>
  <si>
    <t>O/L</t>
  </si>
  <si>
    <t>Legality check of articles only</t>
  </si>
  <si>
    <t>No universal licence threshold</t>
  </si>
  <si>
    <t>Notarial authentication does not authorize regulated operations.</t>
  </si>
  <si>
    <t>Japanese notary; sector regulator separately</t>
  </si>
  <si>
    <t>日本公證人；產業主管機關另行核准</t>
  </si>
  <si>
    <t>KK only as an articles-legality issue.</t>
  </si>
  <si>
    <t>No notary role for GK articles.</t>
  </si>
  <si>
    <t>S08, S19</t>
  </si>
  <si>
    <t>https://www.koshonin.gr.jp/notary/ow09_4
https://www.jetro.go.jp/en/invest/setting_up/</t>
  </si>
  <si>
    <t>N-ADDR</t>
  </si>
  <si>
    <t>For KK, the principal office is a mandatory item in the articles. The notary authenticates the articles; final detailed address is then registered with the Legal Affairs Bureau.</t>
  </si>
  <si>
    <t>Authenticate article requirement</t>
  </si>
  <si>
    <t>Principal office must be specified; detailed form depends on drafting</t>
  </si>
  <si>
    <t>KK articles cannot be validly authenticated if absolute matters are missing.</t>
  </si>
  <si>
    <t>Japanese notary; company/lessor supplies address data</t>
  </si>
  <si>
    <t>日本公證人；公司／房東提供地址資料</t>
  </si>
  <si>
    <t>Active: KK articles notarized.</t>
  </si>
  <si>
    <t>Not applicable: no Japanese notary authentication.</t>
  </si>
  <si>
    <t>N-DA</t>
  </si>
  <si>
    <t>Foreign corporate investors commonly provide official registration documents, affidavits and signature certificates notarized/attested abroad. These support KK notarization and/or registration. Japanese translations are generally needed for registry filings.</t>
  </si>
  <si>
    <t>Authenticate/accept evidence of identity, authority and signatures</t>
  </si>
  <si>
    <t>Pre-registration / KK articles authentication</t>
  </si>
  <si>
    <t>Foreign notarization/attestation typically required for affidavits/signature evidence; Japanese translation generally required for registry attachments</t>
  </si>
  <si>
    <t>Defective authentication can delay or prevent notarization/registration.</t>
  </si>
  <si>
    <t>Home-country notary/competent authority/embassy; Japanese notary; Japanese translator</t>
  </si>
  <si>
    <t>境外公證人／主管機關／使領館；日本公證人；日文翻譯</t>
  </si>
  <si>
    <t>High relevance: foreign-parent evidence feeds into KK notarial process.</t>
  </si>
  <si>
    <t>Still relevant to foreign member evidence even though GK articles themselves are not notarized.</t>
  </si>
  <si>
    <t>S02, S05, S08</t>
  </si>
  <si>
    <t>https://www.jetro.go.jp/en/invest/setting_up/section1/page3.html
https://www.moj.go.jp/ENGLISH/m_minji06_00004.html
https://www.koshonin.gr.jp/notary/ow09_4</t>
  </si>
  <si>
    <t>N-FX</t>
  </si>
  <si>
    <t>Notaries do not administer capital remittances or FEFTA filings.</t>
  </si>
  <si>
    <t>No FX role</t>
  </si>
  <si>
    <t>N/A</t>
  </si>
  <si>
    <t>0</t>
  </si>
  <si>
    <t>Notarial completion does not authorize investment remittance.</t>
  </si>
  <si>
    <t>Bank + BOJ/MOF/competent ministries</t>
  </si>
  <si>
    <t>銀行＋日銀／財務省／事業主管大臣</t>
  </si>
  <si>
    <t>S12, S13</t>
  </si>
  <si>
    <t>https://www.boj.or.jp/about/services/tame/
https://www.boj.or.jp/about/services/tame/faq/t_naito.htm</t>
  </si>
  <si>
    <t>N-UBO</t>
  </si>
  <si>
    <t>At formation of a KK, the promoter must report the beneficial owner to the notary. The hierarchy is generally: person holding &gt;50%; if none, person(s) holding &gt;25%; if none, person with controlling influence; if none, representative director.</t>
  </si>
  <si>
    <t>Mandatory BO declaration / AML gate at KK articles authentication</t>
  </si>
  <si>
    <t>Before/incorporation notarization</t>
  </si>
  <si>
    <t>&gt;50% first test; then &gt;25%; then control; then representative director</t>
  </si>
  <si>
    <t>The notary cannot complete ordinary KK article authentication without the required BO statement; unlawful/organized-crime concerns can prevent authentication.</t>
  </si>
  <si>
    <t>Japanese notary; parent/promoter provides ownership chart, IDs and supporting evidence</t>
  </si>
  <si>
    <t>日本公證人；母公司／發起人提供股權圖、身分及證明文件</t>
  </si>
  <si>
    <t>Mandatory at notarization of KK articles.</t>
  </si>
  <si>
    <t>No equivalent Japanese notarial BO statement for GK formation; bank KYC still applies.</t>
  </si>
  <si>
    <t>S08, S09</t>
  </si>
  <si>
    <t>https://www.koshonin.gr.jp/notary/ow09_4
https://www.koshonin.gr.jp/notary/ow09_4/9_4_q108</t>
  </si>
  <si>
    <t>N-NS</t>
  </si>
  <si>
    <t>Notaries are not the FEFTA national-security screening authority.</t>
  </si>
  <si>
    <t>No NS screening role</t>
  </si>
  <si>
    <t>Pre-investment outside notary</t>
  </si>
  <si>
    <t>Notarial authentication does not equal FEFTA clearance.</t>
  </si>
  <si>
    <t>財務省＋事業主管大臣，經日銀</t>
  </si>
  <si>
    <t>S14, S15</t>
  </si>
  <si>
    <t>https://www.mof.go.jp/english/policy/international_policy/fdi/Laws_and_Regulations/index.html
https://www.mof.go.jp/english/policy/international_policy/fdi/Data/annual_report2024_en.pdf</t>
  </si>
  <si>
    <t>C-OC</t>
  </si>
  <si>
    <t>Court / Court Registry / 法院或法院登記</t>
  </si>
  <si>
    <t>Foreign ownership is not reviewed by a court in the ordinary incorporation process. Japan's incorporation gate is the Legal Affairs Bureau under the Ministry of Justice.</t>
  </si>
  <si>
    <t>No standard incorporation gatekeeping role</t>
  </si>
  <si>
    <t>Court approvals required for standard KK/GK incorporation: 0</t>
  </si>
  <si>
    <t>Legal personality arises through registration at the Legal Affairs Bureau, without a court order.</t>
  </si>
  <si>
    <t>None in standard route; Legal Affairs Bureau is the registry</t>
  </si>
  <si>
    <t>標準設立流程無法院把關；由法務局辦理登記</t>
  </si>
  <si>
    <t>No ordinary court step.</t>
  </si>
  <si>
    <t>S10, S01</t>
  </si>
  <si>
    <t>https://houmukyoku.moj.go.jp/homu/static/goannai_index_syougyou.html
https://www.jetro.go.jp/en/invest/setting_up/section1/page2.html</t>
  </si>
  <si>
    <t>C-MC</t>
  </si>
  <si>
    <t>Minimum capital and capital evidence are handled through company registration, not a court. Japan's incorporation gate is the Legal Affairs Bureau under the Ministry of Justice.</t>
  </si>
  <si>
    <t>C-LR</t>
  </si>
  <si>
    <t>Officer/representative appointments are registered administratively, not approved by a court. Japan's incorporation gate is the Legal Affairs Bureau under the Ministry of Justice.</t>
  </si>
  <si>
    <t>C-SL</t>
  </si>
  <si>
    <t>Sector permits are issued by administrative regulators, not a court in the ordinary route. Japan's incorporation gate is the Legal Affairs Bureau under the Ministry of Justice.</t>
  </si>
  <si>
    <t>C-ADDR</t>
  </si>
  <si>
    <t>Head-office registration is handled by the Legal Affairs Bureau, not a court. Japan's incorporation gate is the Legal Affairs Bureau under the Ministry of Justice.</t>
  </si>
  <si>
    <t>C-DA</t>
  </si>
  <si>
    <t>Foreign document sufficiency is examined by the registrar/notary; no court legalization step is standard. Japan's incorporation gate is the Legal Affairs Bureau under the Ministry of Justice.</t>
  </si>
  <si>
    <t>C-FX</t>
  </si>
  <si>
    <t>FEFTA filings are administrative filings/reviews, not court proceedings. Japan's incorporation gate is the Legal Affairs Bureau under the Ministry of Justice.</t>
  </si>
  <si>
    <t>S10, S12, S14</t>
  </si>
  <si>
    <t>https://houmukyoku.moj.go.jp/homu/static/goannai_index_syougyou.html
https://www.boj.or.jp/about/services/tame/
https://www.mof.go.jp/english/policy/international_policy/fdi/Laws_and_Regulations/index.html</t>
  </si>
  <si>
    <t>C-UBO</t>
  </si>
  <si>
    <t>BO declaration/KYC is handled by notaries, Legal Affairs Bureau (voluntary list) and financial institutions, not a court. Japan's incorporation gate is the Legal Affairs Bureau under the Ministry of Justice.</t>
  </si>
  <si>
    <t>C-NS</t>
  </si>
  <si>
    <t>National-security review is performed administratively by MOF and competent ministers, not a court. Japan's incorporation gate is the Legal Affairs Bureau under the Ministry of Justice.</t>
  </si>
  <si>
    <t>S-OC</t>
  </si>
  <si>
    <t>Special Authority / 財務省、事業主管大臣、日銀、產業主管機關等</t>
  </si>
  <si>
    <t>General company law permits wholly foreign-owned KK/GK. However, industry-specific statutes may impose foreign-ownership ratios or licence eligibility limits, and FEFTA can impose screening without a blanket ownership cap.</t>
  </si>
  <si>
    <t>L/A</t>
  </si>
  <si>
    <t>Set sector-specific foreign ownership/licence rules; FDI screening</t>
  </si>
  <si>
    <t>Pre-investment / pre-operation</t>
  </si>
  <si>
    <t>Baseline 100% foreign ownership; sector caps vary by industry</t>
  </si>
  <si>
    <t>If a sector cap or eligibility rule applies, excess foreign ownership can prevent licensing or require restructuring.</t>
  </si>
  <si>
    <t>Competent ministry/regulator; Japanese legal counsel/administrative scrivener for sector analysis</t>
  </si>
  <si>
    <t>事業主管省廳／監管機關；日本律師／行政書士等進行業種判定</t>
  </si>
  <si>
    <t>Same general principle.</t>
  </si>
  <si>
    <t>S01, S14</t>
  </si>
  <si>
    <t>https://www.jetro.go.jp/en/invest/setting_up/section1/page2.html
https://www.mof.go.jp/english/policy/international_policy/fdi/Laws_and_Regulations/index.html</t>
  </si>
  <si>
    <t>S-MC</t>
  </si>
  <si>
    <t>No extra universal FDI capital threshold applies beyond company law, but regulated industries and immigration/business-manager rules may impose separate capital, net-asset or scale conditions.</t>
  </si>
  <si>
    <t>Apply sector/immigration-specific financial thresholds</t>
  </si>
  <si>
    <t>Planning / licence / immigration</t>
  </si>
  <si>
    <t>General company law: JPY1; separate thresholds vary by regime</t>
  </si>
  <si>
    <t>A company may be registrable at JPY1 yet unable to obtain a particular licence/status or satisfy bank/substance expectations.</t>
  </si>
  <si>
    <t>Competent sector regulator; Immigration Services Agency where applicable; banks/advisers</t>
  </si>
  <si>
    <t>產業主管機關；如涉及經營管理簽證則入管機關；銀行／顧問</t>
  </si>
  <si>
    <t>S01, S19, S20</t>
  </si>
  <si>
    <t>https://www.jetro.go.jp/en/invest/setting_up/section1/page2.html
https://www.jetro.go.jp/en/invest/setting_up/
https://www.jetro.go.jp/invest/setting_up/modelcase.html</t>
  </si>
  <si>
    <t>S-LR</t>
  </si>
  <si>
    <t>Although company law has no Japan-resident representative requirement for a subsidiary, regulated sectors may require licensed managers, responsible persons, local presence or resident personnel.</t>
  </si>
  <si>
    <t>Impose sector-specific responsible-person/local-substance requirements</t>
  </si>
  <si>
    <t>Licence / operation</t>
  </si>
  <si>
    <t>General resident-representative requirement: 0; sector-specific personnel requirements vary</t>
  </si>
  <si>
    <t>Failure to appoint required licensed/responsible personnel can block a sector licence even if incorporation is complete.</t>
  </si>
  <si>
    <t>Sector regulator; licensed professional/responsible person; HR/immigration support</t>
  </si>
  <si>
    <t>產業主管機關；法定責任人／持照人員；人資／簽證服務者</t>
  </si>
  <si>
    <t>S01, S19</t>
  </si>
  <si>
    <t>https://www.jetro.go.jp/en/invest/setting_up/section1/page2.html
https://www.jetro.go.jp/en/invest/setting_up/</t>
  </si>
  <si>
    <t>S-SL</t>
  </si>
  <si>
    <t>Regulated activities require the relevant licence, registration, approval or notification. The exact authority and timing depend on the business purpose.</t>
  </si>
  <si>
    <t>Grant/accept sector licence, registration, approval or notification</t>
  </si>
  <si>
    <t>Before regulated operations</t>
  </si>
  <si>
    <t>Sector-specific; no single universal threshold</t>
  </si>
  <si>
    <t>Incorporation alone does not authorize regulated operations. Operating without required licence can trigger penalties or cessation orders.</t>
  </si>
  <si>
    <t>Competent ministry, prefecture/municipality or industry regulator; administrative scrivener/lawyer as applicable</t>
  </si>
  <si>
    <t>中央省廳、都道府縣／地方政府或產業監管機關；行政書士／律師</t>
  </si>
  <si>
    <t>S19, S14</t>
  </si>
  <si>
    <t>https://www.jetro.go.jp/en/invest/setting_up/
https://www.mof.go.jp/english/policy/international_policy/fdi/Laws_and_Regulations/index.html</t>
  </si>
  <si>
    <t>S-ADDR</t>
  </si>
  <si>
    <t>A sector licence, bank onboarding or immigration/substance review may require premises beyond the minimum registrable head-office address (e.g., dedicated office, facility, zoning or equipment).</t>
  </si>
  <si>
    <t>Substance/facility review where regime requires</t>
  </si>
  <si>
    <t>Pre-licence / bank / immigration</t>
  </si>
  <si>
    <t>General registration: 1 Japanese head-office address; enhanced premises tests vary</t>
  </si>
  <si>
    <t>A legally incorporated company may still fail operational licensing, banking or immigration if premises are insufficient.</t>
  </si>
  <si>
    <t>Sector regulator; bank; landlord/real-estate provider; architect/facility provider where relevant</t>
  </si>
  <si>
    <t>產業主管機關；銀行；房東／不動產業者；必要時建築／設施提供者</t>
  </si>
  <si>
    <t>S19, S04</t>
  </si>
  <si>
    <t>https://www.jetro.go.jp/en/invest/setting_up/
https://www.jetro.go.jp/en/invest/setting_up/section1/page5.html</t>
  </si>
  <si>
    <t>S-DA</t>
  </si>
  <si>
    <t>FEFTA, licensing, banking and immigration filings may ask for additional parent, ownership, sanctions or authority evidence; certification/translation needs are procedure-specific.</t>
  </si>
  <si>
    <t>Evidence review for special filing/licence</t>
  </si>
  <si>
    <t>Pre-notification / licence / KYC</t>
  </si>
  <si>
    <t>Varies by filing; Japanese translations commonly needed for Japanese authority submissions</t>
  </si>
  <si>
    <t>Incomplete supporting evidence can suspend review, trigger supplemental requests or prevent licence/account opening.</t>
  </si>
  <si>
    <t>Competent regulator/BOJ/bank; home-country authorities/notaries; Japanese translator</t>
  </si>
  <si>
    <t>主管機關／日銀／銀行；境外主管機關／公證人；日文翻譯</t>
  </si>
  <si>
    <t>S13, S17, S18</t>
  </si>
  <si>
    <t>https://www.boj.or.jp/about/services/tame/faq/t_naito.htm
https://www.fsa.go.jp/en/news/2026/20260331/20260331.html
https://www.fsa.go.jp/en/news/2026/20260331/01.pdf</t>
  </si>
  <si>
    <t>S-FX</t>
  </si>
  <si>
    <t>A foreign parent's subscription/acquisition of shares or membership interests can be an inward direct investment under FEFTA. Non-designated business may generally follow post-reporting; designated business can require prior notification, subject to statutory exemptions.</t>
  </si>
  <si>
    <t>FEFTA filing and investment review; BOJ is filing channel, MOF and competent ministers are decision makers</t>
  </si>
  <si>
    <t>Before investment if prior notice triggered; otherwise post-investment</t>
  </si>
  <si>
    <t>Prior-review prohibition: 30 calendar days from acceptance, often shortened if low risk; post reports commonly due within 45 days depending form</t>
  </si>
  <si>
    <t>If prior notification is required, investment must not be implemented during the prohibition period. Failure to file can create regulatory exposure and remedial orders.</t>
  </si>
  <si>
    <t>Bank of Japan (filing channel); Ministry of Finance + competent minister; bank for remittance evidence</t>
  </si>
  <si>
    <t>日本銀行（受理窗口）；財務省＋事業主管大臣；銀行提供匯款證明</t>
  </si>
  <si>
    <t>Subscription for KK shares is the investment event.</t>
  </si>
  <si>
    <t>Acquisition of GK membership interest is the investment event.</t>
  </si>
  <si>
    <t>S12, S13, S14, S15</t>
  </si>
  <si>
    <t>https://www.boj.or.jp/about/services/tame/
https://www.boj.or.jp/about/services/tame/faq/t_naito.htm
https://www.mof.go.jp/english/policy/international_policy/fdi/Laws_and_Regulations/index.html
https://www.mof.go.jp/english/policy/international_policy/fdi/Data/annual_report2024_en.pdf</t>
  </si>
  <si>
    <t>S-UBO</t>
  </si>
  <si>
    <t>Banks and other financial institutions apply AML/CFT customer due diligence to the Japanese company and its beneficial owners, including identity, ownership/control, source of funds and sanctions screening on a risk basis.</t>
  </si>
  <si>
    <t>AML/KYC onboarding and ongoing due diligence</t>
  </si>
  <si>
    <t>Bank account opening / remittance / ongoing</t>
  </si>
  <si>
    <t>BO thresholds in legal/notarial framework commonly use &gt;50% then &gt;25%; bank EDD depth is risk-based</t>
  </si>
  <si>
    <t>A company can be legally incorporated but still be unable to open or use a bank account until KYC is satisfactorily completed.</t>
  </si>
  <si>
    <t>Japanese bank/financial institution; parent/UBO supplies IDs, org chart, source-of-funds and business evidence</t>
  </si>
  <si>
    <t>日本銀行／金融機構；母公司／UBO提供身分、組織圖、資金來源及營業證明</t>
  </si>
  <si>
    <t>KK can additionally use notarial BO statement and optional Legal Affairs Bureau BO list as supporting evidence.</t>
  </si>
  <si>
    <t>GK relies on ordinary corporate/member documents and bank CDD; no KK-style BO-list system.</t>
  </si>
  <si>
    <t>S17, S18, S08, S11</t>
  </si>
  <si>
    <t>https://www.fsa.go.jp/en/news/2026/20260331/20260331.html
https://www.fsa.go.jp/en/news/2026/20260331/01.pdf
https://www.koshonin.gr.jp/notary/ow09_4
https://houmukyoku.moj.go.jp/kobe/page000001_00395.html</t>
  </si>
  <si>
    <t>S-NS</t>
  </si>
  <si>
    <t>FEFTA requires prior notification/screening for inward direct investment in designated/core sectors unless an exemption applies. The review examines national security, public order/safety and related concerns.</t>
  </si>
  <si>
    <t>A</t>
  </si>
  <si>
    <t>National-security FDI screening</t>
  </si>
  <si>
    <t>Before investment transaction</t>
  </si>
  <si>
    <t>Default prohibition period: 30 calendar days; may be shortened; may be extended up to 4 months</t>
  </si>
  <si>
    <t>Investment cannot be implemented during the applicable prohibition period; authorities can review, impose conditions or take remedial action under FEFTA.</t>
  </si>
  <si>
    <t>Ministry of Finance + competent minister; Bank of Japan accepts filings; specialist counsel often prepares sector classification</t>
  </si>
  <si>
    <t>財務省＋事業主管大臣；日本銀行受理；日本律師／專業顧問協助業種分類</t>
  </si>
  <si>
    <t>Same trigger logic for KK share subscription/acquisition.</t>
  </si>
  <si>
    <t>Same trigger logic for GK interest acquisition.</t>
  </si>
  <si>
    <t>S14, S15, S13</t>
  </si>
  <si>
    <t>https://www.mof.go.jp/english/policy/international_policy/fdi/Laws_and_Regulations/index.html
https://www.mof.go.jp/english/policy/international_policy/fdi/Data/annual_report2024_en.pdf
https://www.boj.or.jp/about/services/tame/faq/t_naito.htm</t>
  </si>
  <si>
    <t>16-Cell Reverse Summary｜由36格反向彙總成 RNCS × 4 控制群</t>
  </si>
  <si>
    <t>Aggregation used in this workbook: G1 Ownership &amp; Capital = OC+MC; G2 People &amp; Place = LR+ADDR; G3 Permission &amp; Documentation = SL+DA; G4 Funds, Transparency &amp; Security = FX+UBO+NS. This preserves the 36-cell evidence base while providing a compact 4×4 executive view.</t>
  </si>
  <si>
    <t>RNCS / Group</t>
  </si>
  <si>
    <t>G1 Ownership &amp; Capital
(OC+MC)</t>
  </si>
  <si>
    <t>G2 People &amp; Place
(LR+ADDR)</t>
  </si>
  <si>
    <t>G3 Permission &amp; Documentation
(SL+DA)</t>
  </si>
  <si>
    <t>G4 Funds, Transparency &amp; Security
(FX+UBO+NS)</t>
  </si>
  <si>
    <t>R Registrar</t>
  </si>
  <si>
    <t>R does not screen foreign ownership, but directly checks registrable capital/evidence. Baseline: 100% foreign ownership; capital from JPY1.</t>
  </si>
  <si>
    <t>R directly registers head office and officers. No general resident-representative rule for a KK/GK subsidiary.</t>
  </si>
  <si>
    <t>R records business purpose and examines foreign supporting documents/translations; operating licences remain separate.</t>
  </si>
  <si>
    <t>R has little/no FEFTA role. Optional BO-list certification exists for KK; no registry national-security review.</t>
  </si>
  <si>
    <t>N Notary</t>
  </si>
  <si>
    <t>N does not approve foreign ownership. For KK, notarized articles include mandatory incorporation terms including contribution value.</t>
  </si>
  <si>
    <t>KK notary authenticates mandatory article matters and promoter authority; no resident-representative requirement. GK skips this layer.</t>
  </si>
  <si>
    <t>N is important for foreign affidavits/signature evidence and KK articles, but does not grant sector licences.</t>
  </si>
  <si>
    <t>KK has mandatory BO statement at notarization. N has no FX/NS role. GK has no Japanese articles notarization.</t>
  </si>
  <si>
    <t>C Court</t>
  </si>
  <si>
    <t>No ordinary court gate.</t>
  </si>
  <si>
    <t>No ordinary court gate. Legal personality arises through Legal Affairs Bureau registration, not a court order.</t>
  </si>
  <si>
    <t>S Special Authority</t>
  </si>
  <si>
    <t>Baseline is open, but sector law can impose foreign ownership/licence/capital conditions.</t>
  </si>
  <si>
    <t>Sector licences, immigration and substance rules can require local responsible persons or stronger premises than company law.</t>
  </si>
  <si>
    <t>This is the main licensing layer: regulated industries require competent-authority licence/registration/notification.</t>
  </si>
  <si>
    <t>This is the critical FDI layer: FEFTA prior/post filings, national-security review and bank AML/KYC.</t>
  </si>
  <si>
    <t>Active-cell counts derived from 36_Matrix｜由底層36格公式計算</t>
  </si>
  <si>
    <t>G1 OC+MC</t>
  </si>
  <si>
    <t>G2 LR+ADDR</t>
  </si>
  <si>
    <t>G3 SL+DA</t>
  </si>
  <si>
    <t>G4 FX+UBO+NS</t>
  </si>
  <si>
    <t>Japan Foreign-Owned Subsidiary Procedure &amp; Route｜日本外資子公司作業流程</t>
  </si>
  <si>
    <t>Key sequencing rule: FEFTA/sector screening occurs before implementing the investment when prior notification is triggered. Commercial registration does not substitute for FEFTA clearance.</t>
  </si>
  <si>
    <t>Route</t>
  </si>
  <si>
    <t>Step</t>
  </si>
  <si>
    <t>Code</t>
  </si>
  <si>
    <t>Action</t>
  </si>
  <si>
    <t>When</t>
  </si>
  <si>
    <t>Output / Evidence</t>
  </si>
  <si>
    <t>Legal effect / decision point</t>
  </si>
  <si>
    <t>Primary source</t>
  </si>
  <si>
    <t>CASE</t>
  </si>
  <si>
    <t>Define shareholder, business activities, prefecture/city, management/visa needs and timing</t>
  </si>
  <si>
    <t>R/S</t>
  </si>
  <si>
    <t>OC/SL/NS</t>
  </si>
  <si>
    <t>O/L/A</t>
  </si>
  <si>
    <t>Start</t>
  </si>
  <si>
    <t>Case assumptions and business-purpose list</t>
  </si>
  <si>
    <t>Client + Japan legal/tax adviser</t>
  </si>
  <si>
    <t>Determines whether standard or regulated/FEFTA route applies</t>
  </si>
  <si>
    <t>S19</t>
  </si>
  <si>
    <t>https://www.jetro.go.jp/en/invest/setting_up/</t>
  </si>
  <si>
    <t>ENTITY[KK]</t>
  </si>
  <si>
    <t>Select Kabushiki-Kaisha as subsidiary form</t>
  </si>
  <si>
    <t>OC/MC</t>
  </si>
  <si>
    <t>Planning</t>
  </si>
  <si>
    <t>Entity decision</t>
  </si>
  <si>
    <t>Client + adviser</t>
  </si>
  <si>
    <t>Creates separate Japanese legal person after registration</t>
  </si>
  <si>
    <t>S01</t>
  </si>
  <si>
    <t>https://www.jetro.go.jp/en/invest/setting_up/section1/page2.html</t>
  </si>
  <si>
    <t>FEFTA-SCREEN</t>
  </si>
  <si>
    <t>Classify planned activities under FEFTA designated/core sector rules</t>
  </si>
  <si>
    <t>FX/NS</t>
  </si>
  <si>
    <t>Before investment</t>
  </si>
  <si>
    <t>Industry-code memo / prior-notice conclusion</t>
  </si>
  <si>
    <t>Japan counsel / FEFTA specialist</t>
  </si>
  <si>
    <t>If prior filing required, stop investment implementation until allowed</t>
  </si>
  <si>
    <t>S13/S14</t>
  </si>
  <si>
    <t>https://www.boj.or.jp/about/services/tame/faq/t_naito.htm
https://www.mof.go.jp/english/policy/international_policy/fdi/Laws_and_Regulations/index.html</t>
  </si>
  <si>
    <t>FEFTA-PRIOR?</t>
  </si>
  <si>
    <t>If triggered, file prior notification via BOJ to MOF and competent minister</t>
  </si>
  <si>
    <t>Before capital subscription/payment</t>
  </si>
  <si>
    <t>Accepted prior-notification filing</t>
  </si>
  <si>
    <t>BOJ + MOF + competent ministry</t>
  </si>
  <si>
    <t>Default 30-day prohibition period, subject to shortening/extension</t>
  </si>
  <si>
    <t>S13/S15</t>
  </si>
  <si>
    <t>https://www.boj.or.jp/about/services/tame/faq/t_naito.htm
https://www.mof.go.jp/english/policy/international_policy/fdi/Data/annual_report2024_en.pdf</t>
  </si>
  <si>
    <t>PROFILE</t>
  </si>
  <si>
    <t>Set name, purpose, capital, shares, fiscal year, officers and head office</t>
  </si>
  <si>
    <t>R/N</t>
  </si>
  <si>
    <t>MC/LR/ADDR</t>
  </si>
  <si>
    <t>Incorporation profile</t>
  </si>
  <si>
    <t>Client + judicial scrivener/lawyer</t>
  </si>
  <si>
    <t>Provides mandatory incorporation data</t>
  </si>
  <si>
    <t>S03</t>
  </si>
  <si>
    <t>https://www.jetro.go.jp/en/invest/setting_up/section1/page4.html</t>
  </si>
  <si>
    <t>Obtain foreign parent registry certificates, affidavits, authority/signature evidence and translations</t>
  </si>
  <si>
    <t>Pre-registration</t>
  </si>
  <si>
    <t>Certified/attested foreign documents + Japanese translations</t>
  </si>
  <si>
    <t>Home-country registry/notary/embassy + translator</t>
  </si>
  <si>
    <t>Evidence must be acceptable for notarization/registration</t>
  </si>
  <si>
    <t>S02/S05</t>
  </si>
  <si>
    <t>https://www.jetro.go.jp/en/invest/setting_up/section1/page3.html
https://www.moj.go.jp/ENGLISH/m_minji06_00004.html</t>
  </si>
  <si>
    <t>AOI+UBO</t>
  </si>
  <si>
    <t>Draft articles and Beneficial Owner Statement</t>
  </si>
  <si>
    <t>UBO/ADDR/MC</t>
  </si>
  <si>
    <t>Articles + BO statement</t>
  </si>
  <si>
    <t>Judicial scrivener/lawyer + parent/UBO</t>
  </si>
  <si>
    <t>Required for KK notarization</t>
  </si>
  <si>
    <t>S08/S09</t>
  </si>
  <si>
    <t>NOTARY</t>
  </si>
  <si>
    <t>Japanese notary authenticates KK articles and accepts BO statement</t>
  </si>
  <si>
    <t>DA/UBO</t>
  </si>
  <si>
    <t>Notarized articles</t>
  </si>
  <si>
    <t>Japanese notary</t>
  </si>
  <si>
    <t>Without valid notarized articles, KK cannot proceed to ordinary registration</t>
  </si>
  <si>
    <t>S08</t>
  </si>
  <si>
    <t>https://www.koshonin.gr.jp/notary/ow09_4</t>
  </si>
  <si>
    <t>CAPITAL</t>
  </si>
  <si>
    <t>Pay/remit capital to permitted pre-incorporation account and prepare proof</t>
  </si>
  <si>
    <t>MC/FX</t>
  </si>
  <si>
    <t>P/A</t>
  </si>
  <si>
    <t>Before registration</t>
  </si>
  <si>
    <t>Bank statement/payment certificate</t>
  </si>
  <si>
    <t>Bank/payment-handling institution + incorporator/representative</t>
  </si>
  <si>
    <t>Must also respect any FEFTA prior-notice prohibition</t>
  </si>
  <si>
    <t>S02/S13</t>
  </si>
  <si>
    <t>https://www.jetro.go.jp/en/invest/setting_up/section1/page3.html
https://www.boj.or.jp/about/services/tame/faq/t_naito.htm</t>
  </si>
  <si>
    <t>R1</t>
  </si>
  <si>
    <t>Apply for establishment registration at Legal Affairs Bureau</t>
  </si>
  <si>
    <t>MC/LR/ADDR/DA</t>
  </si>
  <si>
    <t>Registration date</t>
  </si>
  <si>
    <t>Registration application + attachments</t>
  </si>
  <si>
    <t>Judicial scrivener / applicant</t>
  </si>
  <si>
    <t>Company legally comes into existence on registration</t>
  </si>
  <si>
    <t>S02/S10</t>
  </si>
  <si>
    <t>https://www.jetro.go.jp/en/invest/setting_up/section1/page3.html
https://houmukyoku.moj.go.jp/homu/static/goannai_index_syougyou.html</t>
  </si>
  <si>
    <t>CERT/SEAL</t>
  </si>
  <si>
    <t>Obtain certificate of registered information and seal certificate</t>
  </si>
  <si>
    <t>ADDR/LR</t>
  </si>
  <si>
    <t>After registration</t>
  </si>
  <si>
    <t>Registry certificate / seal certificate</t>
  </si>
  <si>
    <t>Legal Affairs Bureau</t>
  </si>
  <si>
    <t>Used for bank, authorities and contracts</t>
  </si>
  <si>
    <t>S04</t>
  </si>
  <si>
    <t>https://www.jetro.go.jp/en/invest/setting_up/section1/page5.html</t>
  </si>
  <si>
    <t>BANK/KYC</t>
  </si>
  <si>
    <t>Open corporate bank account and complete AML/KYC/UBO/source-of-funds review</t>
  </si>
  <si>
    <t>UBO/FX</t>
  </si>
  <si>
    <t>Corporate account / KYC file</t>
  </si>
  <si>
    <t>Japanese bank + parent/UBO</t>
  </si>
  <si>
    <t>Operational banking can be denied/delayed even after legal incorporation</t>
  </si>
  <si>
    <t>S17/S18</t>
  </si>
  <si>
    <t>https://www.fsa.go.jp/en/news/2026/20260331/20260331.html
https://www.fsa.go.jp/en/news/2026/20260331/01.pdf</t>
  </si>
  <si>
    <t>FEFTA-POST</t>
  </si>
  <si>
    <t>Make post-investment report when required by FEFTA/reporting form</t>
  </si>
  <si>
    <t>After investment</t>
  </si>
  <si>
    <t>BOJ inward-investment report</t>
  </si>
  <si>
    <t>BOJ filing channel</t>
  </si>
  <si>
    <t>Common deadline is within 45 days depending transaction/report form</t>
  </si>
  <si>
    <t>S12/S13</t>
  </si>
  <si>
    <t>TAX/LABOR</t>
  </si>
  <si>
    <t>File tax, payroll/social insurance and other commencement notifications</t>
  </si>
  <si>
    <t>Post-registration</t>
  </si>
  <si>
    <t>Tax/social filings</t>
  </si>
  <si>
    <t>Tax accountant / labor-social-security attorney as applicable</t>
  </si>
  <si>
    <t>Required to commence compliant operations/employment</t>
  </si>
  <si>
    <t>LIC</t>
  </si>
  <si>
    <t>Obtain any sector licence/registration/notification</t>
  </si>
  <si>
    <t>SL/ADDR/LR</t>
  </si>
  <si>
    <t>Licence/registration certificate</t>
  </si>
  <si>
    <t>Competent regulator + licensed filing professional</t>
  </si>
  <si>
    <t>No regulated operation until effective</t>
  </si>
  <si>
    <t>OPERATE</t>
  </si>
  <si>
    <t>Commence business and maintain annual corporate/FEFTA/licence/AML obligations</t>
  </si>
  <si>
    <t>ALL</t>
  </si>
  <si>
    <t>Ongoing</t>
  </si>
  <si>
    <t>Annual filings / licence renewals / updated KYC</t>
  </si>
  <si>
    <t>Company + professional advisers</t>
  </si>
  <si>
    <t>Ongoing compliance preserves legal/operational status</t>
  </si>
  <si>
    <t>Define shareholder/member, business activities, location, management/visa needs and timing</t>
  </si>
  <si>
    <t>ENTITY[GK]</t>
  </si>
  <si>
    <t>Select Godo-Kaisha as subsidiary form</t>
  </si>
  <si>
    <t>Before capital payment/acquisition of membership interest</t>
  </si>
  <si>
    <t>Set name, purpose, capital, members, representative member/person performing duties and head office</t>
  </si>
  <si>
    <t>Obtain foreign member registry certificates, affidavits, authority/signature evidence and translations</t>
  </si>
  <si>
    <t>Evidence must be acceptable for registration</t>
  </si>
  <si>
    <t>S02/S05/S07</t>
  </si>
  <si>
    <t>https://www.jetro.go.jp/en/invest/setting_up/section1/page3.html
https://www.moj.go.jp/ENGLISH/m_minji06_00004.html
https://www.moj.go.jp/EN/MINJI/m_minji06_00003.html</t>
  </si>
  <si>
    <t>AOI</t>
  </si>
  <si>
    <t>Prepare GK articles; no Japanese notarial authentication of articles</t>
  </si>
  <si>
    <t>ADDR/MC/LR</t>
  </si>
  <si>
    <t>Signed/executed GK articles</t>
  </si>
  <si>
    <t>Member + adviser</t>
  </si>
  <si>
    <t>Skips KK notarial layer</t>
  </si>
  <si>
    <t>S02/S07</t>
  </si>
  <si>
    <t>https://www.jetro.go.jp/en/invest/setting_up/section1/page3.html
https://www.moj.go.jp/EN/MINJI/m_minji06_00003.html</t>
  </si>
  <si>
    <t>Members pay contributions and prepare proof</t>
  </si>
  <si>
    <t>Payment evidence</t>
  </si>
  <si>
    <t>Bank/payment-handling institution + members</t>
  </si>
  <si>
    <t>Must respect any FEFTA prior-notice prohibition</t>
  </si>
  <si>
    <t>No KK-style notarial BO statement/BO-list, but normal bank CDD remains</t>
  </si>
  <si>
    <t>Make post-investment report when required</t>
  </si>
  <si>
    <t>Common deadline is within 45 days depending form</t>
  </si>
  <si>
    <t>Required for compliant operations/employment</t>
  </si>
  <si>
    <t>Annual filings / renewals / updated KYC</t>
  </si>
  <si>
    <t>Route string｜流程文字化</t>
  </si>
  <si>
    <t>KK: CASE → ENTITY[KK] → FEFTA/SECTOR SCREEN → (FEFTA PRIOR if triggered) → PROFILE → ADDR/DA → AOI + UBO STATEMENT → JAPAN NOTARY → CAPITAL/PAYMENT → R1 LEGAL AFFAIRS BUREAU REGISTRATION → CERT/SEAL → BANK/KYC → FEFTA POST (if required) → TAX/LABOR → LICENCE → OPERATE/ANNUAL</t>
  </si>
  <si>
    <t>GK: CASE → ENTITY[GK] → FEFTA/SECTOR SCREEN → (FEFTA PRIOR if triggered) → PROFILE → ADDR/DA → GK ARTICLES (NO JAPAN NOTARY) → CAPITAL/PAYMENT → R1 LEGAL AFFAIRS BUREAU REGISTRATION → CERT/SEAL → BANK/KYC → FEFTA POST (if required) → TAX/LABOR → LICENCE → OPERATE/ANNUAL</t>
  </si>
  <si>
    <t>Kabushiki-Kaisha vs Godo-Kaisha｜日本外資子公司型態比較</t>
  </si>
  <si>
    <t>Item</t>
  </si>
  <si>
    <t>KK (株式会社)</t>
  </si>
  <si>
    <t>GK (合同会社)</t>
  </si>
  <si>
    <t>RNCS impact</t>
  </si>
  <si>
    <t>Practical view</t>
  </si>
  <si>
    <t>Source</t>
  </si>
  <si>
    <t>Legal person</t>
  </si>
  <si>
    <t>Yes; separate Japanese corporation</t>
  </si>
  <si>
    <t>Both suitable for wholly owned subsidiary</t>
  </si>
  <si>
    <t>Foreign ownership</t>
  </si>
  <si>
    <t>100% foreign-owned is generally possible, subject to sector rules/FEFTA</t>
  </si>
  <si>
    <t>Same</t>
  </si>
  <si>
    <t>No general local shareholder requirement</t>
  </si>
  <si>
    <t>S01/S14</t>
  </si>
  <si>
    <t>Minimum capital</t>
  </si>
  <si>
    <t>JPY1 or more</t>
  </si>
  <si>
    <t>Do not use JPY1 merely because it is legal; size capital to business needs</t>
  </si>
  <si>
    <t>Registration tax</t>
  </si>
  <si>
    <t>0.7% of capital; minimum JPY150,000</t>
  </si>
  <si>
    <t>0.7% of capital; minimum JPY60,000</t>
  </si>
  <si>
    <t>GK has lower statutory registration-tax floor</t>
  </si>
  <si>
    <t>S16</t>
  </si>
  <si>
    <t>https://www.nta.go.jp/taxes/shiraberu/taxanswer/inshi/7191.htm</t>
  </si>
  <si>
    <t>Japanese articles notarization</t>
  </si>
  <si>
    <t>Required</t>
  </si>
  <si>
    <t>Not required</t>
  </si>
  <si>
    <t>This is the clearest procedural difference</t>
  </si>
  <si>
    <t>S02/S08</t>
  </si>
  <si>
    <t>https://www.jetro.go.jp/en/invest/setting_up/section1/page3.html
https://www.koshonin.gr.jp/notary/ow09_4</t>
  </si>
  <si>
    <t>BO statement to notary at incorporation</t>
  </si>
  <si>
    <t>Required as part of KK notarization</t>
  </si>
  <si>
    <t>No equivalent GK notarial BO statement</t>
  </si>
  <si>
    <t>N/UBO</t>
  </si>
  <si>
    <t>KK has one extra formal AML transparency gate</t>
  </si>
  <si>
    <t>Legal Affairs Bureau BO List</t>
  </si>
  <si>
    <t>Available for KK; voluntary</t>
  </si>
  <si>
    <t>Not available under this scheme</t>
  </si>
  <si>
    <t>R/UBO</t>
  </si>
  <si>
    <t>Can help KK bank KYC but is not incorporation prerequisite</t>
  </si>
  <si>
    <t>S11</t>
  </si>
  <si>
    <t>https://houmukyoku.moj.go.jp/kobe/page000001_00395.html</t>
  </si>
  <si>
    <t>Japan-resident representative</t>
  </si>
  <si>
    <t>Not generally required</t>
  </si>
  <si>
    <t>R/LR</t>
  </si>
  <si>
    <t>Bank/permit/immigration substance can still matter</t>
  </si>
  <si>
    <t>S01/S05</t>
  </si>
  <si>
    <t>https://www.jetro.go.jp/en/invest/setting_up/section1/page2.html
https://www.moj.go.jp/ENGLISH/m_minji06_00004.html</t>
  </si>
  <si>
    <t>Governance</t>
  </si>
  <si>
    <t>More formal corporate governance; familiar to investors/clients</t>
  </si>
  <si>
    <t>Flexible member-managed structure</t>
  </si>
  <si>
    <t>KK is often preferable for external credibility/future financing; GK for closely held operations</t>
  </si>
  <si>
    <t>S01/S03</t>
  </si>
  <si>
    <t>https://www.jetro.go.jp/en/invest/setting_up/section1/page2.html
https://www.jetro.go.jp/en/invest/setting_up/section1/page4.html</t>
  </si>
  <si>
    <t>Indicative setup flow</t>
  </si>
  <si>
    <t>Foreign docs → AOI/UBO → notary → capital → registration</t>
  </si>
  <si>
    <t>Foreign docs → AOI → capital → registration</t>
  </si>
  <si>
    <t>GK removes the Japanese articles-notary step</t>
  </si>
  <si>
    <t>S02</t>
  </si>
  <si>
    <t>https://www.jetro.go.jp/en/invest/setting_up/section1/page3.html</t>
  </si>
  <si>
    <t>JETRO indicative timeline</t>
  </si>
  <si>
    <t>Approx. 2–3 months after profile determination in model flow</t>
  </si>
  <si>
    <t>Approx. 2 months in model flow</t>
  </si>
  <si>
    <t>Actual time depends heavily on foreign docs, bank and FEFTA/licensing</t>
  </si>
  <si>
    <t>Recommendation</t>
  </si>
  <si>
    <t>Default for market-facing subsidiary, significant customers, financing/investor optionality</t>
  </si>
  <si>
    <t>Good for 100% owned lean operating/back-office vehicle where flexibility/cost matter</t>
  </si>
  <si>
    <t>—</t>
  </si>
  <si>
    <t>For most Taiwanese parent companies entering Japan with a long-term market presence, KK is usually the safer default unless simplicity is the priority</t>
  </si>
  <si>
    <t>Analytical opinion</t>
  </si>
  <si>
    <t>Common Knowledge + Logic + Final Conclusion｜日本外資子公司</t>
  </si>
  <si>
    <t>Common Knowledge｜可跨案件重複使用的共同知識</t>
  </si>
  <si>
    <t>ID</t>
  </si>
  <si>
    <t>Theme</t>
  </si>
  <si>
    <t>Common Knowledge</t>
  </si>
  <si>
    <t>RNCS/Factor</t>
  </si>
  <si>
    <t>CK-01</t>
  </si>
  <si>
    <t>Legal formation</t>
  </si>
  <si>
    <t>Japanese KK/GK legal personality arises through establishment registration at the Legal Affairs Bureau; a court order is not a standard incorporation step.</t>
  </si>
  <si>
    <t>R/C</t>
  </si>
  <si>
    <t>CK-02</t>
  </si>
  <si>
    <t>100% foreign ownership is generally possible for KK/GK; restrictions are mainly sector-specific or arise through FDI screening rather than the company registry.</t>
  </si>
  <si>
    <t>S/OC</t>
  </si>
  <si>
    <t>CK-03</t>
  </si>
  <si>
    <t>Capital</t>
  </si>
  <si>
    <t>Company-law minimum capital is JPY1 for both KK and GK, but licensing, immigration, banking and working-capital needs may justify much more.</t>
  </si>
  <si>
    <t>R/S-MC</t>
  </si>
  <si>
    <t>S01/S20</t>
  </si>
  <si>
    <t>https://www.jetro.go.jp/en/invest/setting_up/section1/page2.html
https://www.jetro.go.jp/invest/setting_up/modelcase.html</t>
  </si>
  <si>
    <t>CK-04</t>
  </si>
  <si>
    <t>Resident representative</t>
  </si>
  <si>
    <t>Since 2015, a Japanese subsidiary's representative director/member need not generally reside in Japan.</t>
  </si>
  <si>
    <t>CK-05</t>
  </si>
  <si>
    <t>Notary split</t>
  </si>
  <si>
    <t>KK requires Japanese notarization of articles; GK does not. This makes N materially active for KK and largely bypassed for GK.</t>
  </si>
  <si>
    <t>CK-06</t>
  </si>
  <si>
    <t>Foreign documents</t>
  </si>
  <si>
    <t>Foreign parent existence/authority/signature documents frequently require formal certification/attestation and Japanese translation for incorporation evidence.</t>
  </si>
  <si>
    <t>R/N-DA</t>
  </si>
  <si>
    <t>CK-07</t>
  </si>
  <si>
    <t>FEFTA</t>
  </si>
  <si>
    <t>FEFTA is Japan's main foreign-investment screening/reporting axis. Designated/core sectors can require prior notification; other investments may be post-reportable.</t>
  </si>
  <si>
    <t>S-FX/NS</t>
  </si>
  <si>
    <t>S12/S13/S14</t>
  </si>
  <si>
    <t>https://www.boj.or.jp/about/services/tame/
https://www.boj.or.jp/about/services/tame/faq/t_naito.htm
https://www.mof.go.jp/english/policy/international_policy/fdi/Laws_and_Regulations/index.html</t>
  </si>
  <si>
    <t>CK-08</t>
  </si>
  <si>
    <t>KK has a notarial BO declaration at formation; the Legal Affairs Bureau BO-list system is voluntary and only covers stock-company type entities under the scheme.</t>
  </si>
  <si>
    <t>N/R-UBO</t>
  </si>
  <si>
    <t>S08/S11</t>
  </si>
  <si>
    <t>https://www.koshonin.gr.jp/notary/ow09_4
https://houmukyoku.moj.go.jp/kobe/page000001_00395.html</t>
  </si>
  <si>
    <t>CK-09</t>
  </si>
  <si>
    <t>Bank KYC</t>
  </si>
  <si>
    <t>Bank AML/KYC is independent from incorporation and can become a de facto operational gate after legal formation.</t>
  </si>
  <si>
    <t>CK-10</t>
  </si>
  <si>
    <t>Licence separation</t>
  </si>
  <si>
    <t>Company registration and sector authorization are separate. A company may exist but still be prohibited from starting a regulated business.</t>
  </si>
  <si>
    <t>R/S-SL</t>
  </si>
  <si>
    <t>Logic｜由36格抽象出的判斷邏輯</t>
  </si>
  <si>
    <t>Logic</t>
  </si>
  <si>
    <t>Explanation</t>
  </si>
  <si>
    <t>L-01</t>
  </si>
  <si>
    <t>Gatekeeper logic</t>
  </si>
  <si>
    <t>Japan is an administrative-registration model: R is the legal-formation gate, N is an added authenticity/AML gate mainly for KK, S is the policy/sector/FDI gate, and C is normally inactive.</t>
  </si>
  <si>
    <t>L-02</t>
  </si>
  <si>
    <t>Formation ≠ market access</t>
  </si>
  <si>
    <t>Separate 'does the company legally exist?' from 'may the foreign investor invest?' and 'may the company conduct this regulated business?'.</t>
  </si>
  <si>
    <t>L-03</t>
  </si>
  <si>
    <t>Where A concentrates</t>
  </si>
  <si>
    <t>Approval/screening risk is concentrated in S-FX, S-NS and sector licensing, not in ordinary company registration.</t>
  </si>
  <si>
    <t>L-04</t>
  </si>
  <si>
    <t>Why GK is simpler</t>
  </si>
  <si>
    <t>GK removes Japanese notarization of articles, so the N layer shrinks; foreign-document evidence and bank KYC still remain.</t>
  </si>
  <si>
    <t>L-05</t>
  </si>
  <si>
    <t>Local-substance asymmetry</t>
  </si>
  <si>
    <t>Japan is permissive on LR at company-law level, but ADDR/substance may become strict at bank, licence and immigration levels.</t>
  </si>
  <si>
    <t>L-06</t>
  </si>
  <si>
    <t>Evidence vs approval</t>
  </si>
  <si>
    <t>DA is normally a P-type evidentiary requirement: certification proves existence, identity and authority; it is not itself foreign-investment approval.</t>
  </si>
  <si>
    <t>L-07</t>
  </si>
  <si>
    <t>Sequence logic</t>
  </si>
  <si>
    <t>If FEFTA prior notification is triggered, classify and file before implementing the investment; do not pay capital first and 'fix the filing later'.</t>
  </si>
  <si>
    <t>L-08</t>
  </si>
  <si>
    <t>Operational gate logic</t>
  </si>
  <si>
    <t>After R creates the legal entity, bank KYC and SL can still delay actual operations; include them in project timeline/SLA.</t>
  </si>
  <si>
    <t>Final Conclusion｜最後結論</t>
  </si>
  <si>
    <t>For a standard 100%-foreign-owned Japanese subsidiary in a non-regulated, non-designated business, the route is fundamentally OPEN with procedural conditions rather than prior approval: R registers the company; KK additionally passes N for notarized articles and BO declaration; C is not part of the normal formation route; S becomes decisive only when FEFTA, sector licences, AML/KYC or other special rules are triggered. Accordingly, JP-KK-WOS-GF-STD is the recommended default route for a long-term market-facing Taiwanese parent because KK is the conventional Japanese corporate form and preserves financing/investor optionality. JP-GK-WOS-GF-STD is attractive for a closely held wholly owned vehicle when lower registration cost and a simpler governance/notary process matter more. Before any capital subscription in a sensitive/designated business, switch to the FEFTA-A route and complete the prior-notification analysis first.</t>
  </si>
  <si>
    <t>Model Definitions｜分析模型定義</t>
  </si>
  <si>
    <t>Layer</t>
  </si>
  <si>
    <t>English</t>
  </si>
  <si>
    <t>中文</t>
  </si>
  <si>
    <t>Meaning / use</t>
  </si>
  <si>
    <t>Japan mapping</t>
  </si>
  <si>
    <t>Registrar</t>
  </si>
  <si>
    <t>登記機關</t>
  </si>
  <si>
    <t>Company registration, public record, changes</t>
  </si>
  <si>
    <t>Legal Affairs Bureau / commercial registrar</t>
  </si>
  <si>
    <t>Notary</t>
  </si>
  <si>
    <t>公證人</t>
  </si>
  <si>
    <t>Identity, authority, articles, legality of documents</t>
  </si>
  <si>
    <t>Japanese notary is material mainly for KK</t>
  </si>
  <si>
    <t>Court / Court Registry</t>
  </si>
  <si>
    <t>法院／法院登記</t>
  </si>
  <si>
    <t>Judicial approval / court registry</t>
  </si>
  <si>
    <t>Normally inactive in standard KK/GK incorporation</t>
  </si>
  <si>
    <t>Special Authority</t>
  </si>
  <si>
    <t>特殊主管機關</t>
  </si>
  <si>
    <t>FDI, sector, national security, FX, licences</t>
  </si>
  <si>
    <t>MOF, competent minister, BOJ filing channel, sector regulators, FSA-supervised banks</t>
  </si>
  <si>
    <t>Ownership Cap</t>
  </si>
  <si>
    <t>外資持股上限</t>
  </si>
  <si>
    <t>Whether foreign ownership is capped</t>
  </si>
  <si>
    <t>100% baseline; sector-specific exceptions</t>
  </si>
  <si>
    <t>Minimum Capital</t>
  </si>
  <si>
    <t>最低資本</t>
  </si>
  <si>
    <t>Minimum capital/investment</t>
  </si>
  <si>
    <t>JPY1 company-law baseline</t>
  </si>
  <si>
    <t>Local Representative</t>
  </si>
  <si>
    <t>本地董事／代表</t>
  </si>
  <si>
    <t>Resident/local management requirement</t>
  </si>
  <si>
    <t>No general resident representative for subsidiary</t>
  </si>
  <si>
    <t>Sector Licence</t>
  </si>
  <si>
    <t>產業執照</t>
  </si>
  <si>
    <t>Licence/registration/notification</t>
  </si>
  <si>
    <t>Sector-specific</t>
  </si>
  <si>
    <t>Address</t>
  </si>
  <si>
    <t>註冊地址／營業場所</t>
  </si>
  <si>
    <t>Registered office and substance</t>
  </si>
  <si>
    <t>Japanese head office mandatory; enhanced substance may apply</t>
  </si>
  <si>
    <t>Document Authentication</t>
  </si>
  <si>
    <t>境外文件認證</t>
  </si>
  <si>
    <t>Certification/legalization/translation</t>
  </si>
  <si>
    <t>Affidavit/signature certificate + Japanese translation</t>
  </si>
  <si>
    <t>FX / Capital</t>
  </si>
  <si>
    <t>外匯／資本匯入</t>
  </si>
  <si>
    <t>FDI capital and FEFTA reporting</t>
  </si>
  <si>
    <t>BOJ/MOF/competent ministry</t>
  </si>
  <si>
    <t>Beneficial Owner</t>
  </si>
  <si>
    <t>實質受益人／AML/KYC</t>
  </si>
  <si>
    <t>BO transparency and financial-institution KYC</t>
  </si>
  <si>
    <t>KK notary BO statement; bank CDD; voluntary KK BO list</t>
  </si>
  <si>
    <t>National Security</t>
  </si>
  <si>
    <t>國安審查</t>
  </si>
  <si>
    <t>FDI national-security screening</t>
  </si>
  <si>
    <t>FEFTA designated/core sectors</t>
  </si>
  <si>
    <t>Open</t>
  </si>
  <si>
    <t>開放</t>
  </si>
  <si>
    <t>No material foreign-entry restriction</t>
  </si>
  <si>
    <t>General KK/GK baseline</t>
  </si>
  <si>
    <t>L</t>
  </si>
  <si>
    <t>List-based</t>
  </si>
  <si>
    <t>清單列管</t>
  </si>
  <si>
    <t>Requirement depends on listed/designated sector</t>
  </si>
  <si>
    <t>FEFTA designated sectors / sector licence lists</t>
  </si>
  <si>
    <t>條件式</t>
  </si>
  <si>
    <t>Entry possible if procedural/substantive conditions met</t>
  </si>
  <si>
    <t>Address, DA, UBO/KYC, capital evidence</t>
  </si>
  <si>
    <t>Approval / Screening</t>
  </si>
  <si>
    <t>核准／審查</t>
  </si>
  <si>
    <t>Prior approval/notification/screening</t>
  </si>
  <si>
    <t>FEFTA prior notification, some sector licences</t>
  </si>
  <si>
    <t>Method note｜方法說明</t>
  </si>
  <si>
    <t>Participation labels: Direct = the gatekeeper directly examines/approves/registers that factor; Conditional = active only when a sector, filing or special condition is triggered; Indirect = the gatekeeper sees or validates the information but is not the substantive regulator; None = no standard role. OLPA may be shown as combined logic (e.g., O/A or L/A) where Japan is open in the baseline case but a listed/designated sector converts the factor into prior screening.</t>
  </si>
  <si>
    <t>Official Sources｜官方資料來源</t>
  </si>
  <si>
    <t>Official source</t>
  </si>
  <si>
    <t>URL</t>
  </si>
  <si>
    <t>Key point used</t>
  </si>
  <si>
    <t>JETRO - Types / comparison of business operations</t>
  </si>
  <si>
    <t>KK/GK availability, capital ≥ JPY1, no residence requirement for subsidiary representative, FEFTA note.</t>
  </si>
  <si>
    <t>JETRO - Procedures for registering establishment</t>
  </si>
  <si>
    <t>KK/GK establishment flow, foreign parent affidavits, signature evidence, notarization, capital payment, Legal Affairs Bureau registration.</t>
  </si>
  <si>
    <t>JETRO - Articles of incorporation</t>
  </si>
  <si>
    <t>Absolute matters in KK/GK articles including purpose, trade name, principal office, capital/member data.</t>
  </si>
  <si>
    <t>JETRO - Registered company information</t>
  </si>
  <si>
    <t>Registered matters and use of registration certificate for bank/authority procedures.</t>
  </si>
  <si>
    <t>S05</t>
  </si>
  <si>
    <t>MOJ - Foreign nationals / expatriates commercial registration</t>
  </si>
  <si>
    <t>https://www.moj.go.jp/ENGLISH/m_minji06_00004.html</t>
  </si>
  <si>
    <t>Abolition of Japan-resident representative director requirement; signature certificates; Japanese translations.</t>
  </si>
  <si>
    <t>S06</t>
  </si>
  <si>
    <t>MOJ - Establishment of Stock Companies</t>
  </si>
  <si>
    <t>https://www.moj.go.jp/EN/MINJI/m_minji06_00001.html</t>
  </si>
  <si>
    <t>KK commercial registration procedure and attachments.</t>
  </si>
  <si>
    <t>S07</t>
  </si>
  <si>
    <t>MOJ - Establishment of Limited Liability Companies</t>
  </si>
  <si>
    <t>https://www.moj.go.jp/EN/MINJI/m_minji06_00003.html</t>
  </si>
  <si>
    <t>GK commercial registration procedure and attachments.</t>
  </si>
  <si>
    <t>Japan National Notaries Association - notarization / beneficial owner</t>
  </si>
  <si>
    <t>KK articles notarization and beneficial-owner statement at incorporation.</t>
  </si>
  <si>
    <t>S09</t>
  </si>
  <si>
    <t>Japan National Notaries Association - BO definition</t>
  </si>
  <si>
    <t>https://www.koshonin.gr.jp/notary/ow09_4/9_4_q108</t>
  </si>
  <si>
    <t>BO hierarchy: &gt;50%, then &gt;25%, controlling influence, then representative director.</t>
  </si>
  <si>
    <t>S10</t>
  </si>
  <si>
    <t>Legal Affairs Bureau - commercial/corporate registration</t>
  </si>
  <si>
    <t>https://houmukyoku.moj.go.jp/homu/static/goannai_index_syougyou.html</t>
  </si>
  <si>
    <t>Commercial registration is handled by Legal Affairs Bureau registrars, not a court.</t>
  </si>
  <si>
    <t>Legal Affairs Bureau - Beneficial Owner List system</t>
  </si>
  <si>
    <t>Voluntary BO-list system for stock companies; simultaneous request with incorporation available since 2025-03-21.</t>
  </si>
  <si>
    <t>S12</t>
  </si>
  <si>
    <t>Bank of Japan - FEFTA procedures</t>
  </si>
  <si>
    <t>https://www.boj.or.jp/about/services/tame/</t>
  </si>
  <si>
    <t>BOJ filing channel and FEFTA reporting framework.</t>
  </si>
  <si>
    <t>S13</t>
  </si>
  <si>
    <t>BOJ - FEFTA inward direct investment Q&amp;A</t>
  </si>
  <si>
    <t>https://www.boj.or.jp/about/services/tame/faq/t_naito.htm</t>
  </si>
  <si>
    <t>Prior/post filing rules for inward direct investment and designated sectors.</t>
  </si>
  <si>
    <t>S14</t>
  </si>
  <si>
    <t>MOF - FEFTA laws and regulations</t>
  </si>
  <si>
    <t>https://www.mof.go.jp/english/policy/international_policy/fdi/Laws_and_Regulations/index.html</t>
  </si>
  <si>
    <t>Designated/core sectors, exemptions and statutory FDI framework.</t>
  </si>
  <si>
    <t>S15</t>
  </si>
  <si>
    <t>MOF - Foreign investment screening annual report</t>
  </si>
  <si>
    <t>https://www.mof.go.jp/english/policy/international_policy/fdi/Data/annual_report2024_en.pdf</t>
  </si>
  <si>
    <t>Prior-notification investment prohibition period: 30 calendar days, possible shortening; extension up to four months.</t>
  </si>
  <si>
    <t>NTA - Registration and License Tax table</t>
  </si>
  <si>
    <t>Incorporation registration tax: 0.7% of capital; minimum JPY150,000 for KK and JPY60,000 for GK.</t>
  </si>
  <si>
    <t>S17</t>
  </si>
  <si>
    <t>FSA - AML/CFT Guidelines revision (2026)</t>
  </si>
  <si>
    <t>https://www.fsa.go.jp/en/news/2026/20260331/20260331.html</t>
  </si>
  <si>
    <t>Financial institutions must maintain risk-based AML/CFT controls.</t>
  </si>
  <si>
    <t>S18</t>
  </si>
  <si>
    <t>FSA - 2026 AML/CFT Guidelines</t>
  </si>
  <si>
    <t>https://www.fsa.go.jp/en/news/2026/20260331/01.pdf</t>
  </si>
  <si>
    <t>CDD includes identity of customers/beneficial owners, source of funds, sanctions screening and EDD where risk warrants.</t>
  </si>
  <si>
    <t>JETRO - Setting Up Business (updated March 2026)</t>
  </si>
  <si>
    <t>Current overview and establishment flow, including FEFTA prior/post notices, bank account and permits.</t>
  </si>
  <si>
    <t>S20</t>
  </si>
  <si>
    <t>JETRO - Cost estimation</t>
  </si>
  <si>
    <t>https://www.jetro.go.jp/invest/setting_up/modelcase.html</t>
  </si>
  <si>
    <t>Indicative setup costs and practical capital notes.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</si>
</sst>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6"/>
      <color rgb="FFFFFFFF"/>
      <name val="Carlito"/>
    </font>
    <font>
      <i/>
      <sz val="11"/>
      <color rgb="FF44546A"/>
      <name val="Carlito"/>
    </font>
    <font>
      <b/>
      <sz val="11"/>
      <color rgb="FFFFFFFF"/>
      <name val="Carlito"/>
    </font>
    <font>
      <sz val="10"/>
      <color rgb="FF1F2937"/>
      <name val="Carlito"/>
    </font>
    <font>
      <b/>
      <sz val="11"/>
      <name val="Carlito"/>
    </font>
    <font>
      <b/>
      <sz val="10"/>
      <color rgb="FF1F2937"/>
      <name val="Carlito"/>
    </font>
    <font>
      <sz val="11"/>
      <name val="Carlito"/>
    </font>
    <font>
      <sz val="9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16324F"/>
      </patternFill>
    </fill>
    <fill>
      <patternFill patternType="solid">
        <fgColor rgb="FFF4F8FB"/>
      </patternFill>
    </fill>
    <fill>
      <patternFill patternType="solid">
        <fgColor rgb="FF1F4E78"/>
      </patternFill>
    </fill>
    <fill>
      <patternFill patternType="solid">
        <fgColor rgb="FF2F75B5"/>
      </patternFill>
    </fill>
    <fill>
      <patternFill patternType="solid">
        <fgColor rgb="FFE2F0D9"/>
      </patternFill>
    </fill>
    <fill>
      <patternFill patternType="solid">
        <fgColor rgb="FFD9EAF7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3" fillId="5" borderId="0" xfId="1" applyFont="1" applyFill="1" applyAlignment="1">
      <alignment horizontal="center" vertical="center" wrapText="1"/>
    </xf>
    <xf numFmtId="0" fontId="4" fillId="0" borderId="0" xfId="1" applyFont="1" applyAlignment="1">
      <alignment vertical="top" wrapText="1"/>
    </xf>
    <xf numFmtId="0" fontId="0" fillId="0" borderId="0" xfId="1" applyFont="1" applyAlignment="1">
      <alignment wrapText="1"/>
    </xf>
    <xf numFmtId="0" fontId="0" fillId="0" borderId="0" xfId="1" applyFont="1" applyAlignment="1">
      <alignment horizontal="center" vertical="center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wrapText="1"/>
    </xf>
    <xf numFmtId="0" fontId="3" fillId="4" borderId="0" xfId="1" applyFont="1" applyFill="1" applyAlignment="1">
      <alignment vertical="center"/>
    </xf>
    <xf numFmtId="0" fontId="5" fillId="6" borderId="0" xfId="1" applyFont="1" applyFill="1" applyAlignment="1">
      <alignment wrapText="1"/>
    </xf>
    <xf numFmtId="0" fontId="0" fillId="0" borderId="0" xfId="0"/>
    <xf numFmtId="0" fontId="6" fillId="7" borderId="0" xfId="1" applyFont="1" applyFill="1" applyAlignment="1">
      <alignment vertical="center" wrapText="1"/>
    </xf>
    <xf numFmtId="0" fontId="0" fillId="3" borderId="0" xfId="1" applyFont="1" applyFill="1" applyAlignment="1">
      <alignment vertical="top" wrapText="1"/>
    </xf>
    <xf numFmtId="0" fontId="5" fillId="8" borderId="0" xfId="1" applyFont="1" applyFill="1" applyAlignment="1">
      <alignment wrapText="1"/>
    </xf>
    <xf numFmtId="0" fontId="5" fillId="7" borderId="0" xfId="1" applyFont="1" applyFill="1" applyAlignment="1">
      <alignment vertical="center" wrapText="1"/>
    </xf>
    <xf numFmtId="0" fontId="5" fillId="6" borderId="0" xfId="1" applyFont="1" applyFill="1" applyAlignment="1">
      <alignment vertical="center" wrapText="1"/>
    </xf>
    <xf numFmtId="0" fontId="5" fillId="6" borderId="0" xfId="1" applyFont="1" applyFill="1" applyAlignment="1">
      <alignment vertical="top" wrapText="1"/>
    </xf>
  </cellXfs>
  <cellStyles count="2">
    <cellStyle name="Normal" xfId="1" xr:uid="{00000000-0005-0000-0000-000000000000}"/>
    <cellStyle name="一般" xfId="0" builtinId="0"/>
  </cellStyles>
  <dxfs count="4">
    <dxf>
      <fill>
        <patternFill patternType="solid">
          <bgColor rgb="FFFCE4D6"/>
        </patternFill>
      </fill>
    </dxf>
    <dxf>
      <fill>
        <patternFill patternType="solid">
          <bgColor rgb="FFE7E6E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/>
          <a:lstStyle/>
          <a:p>
            <a:r>
              <a:rPr lang="en-US"/>
              <a:t>Active 36-cell controls by RNCS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Active cells</c:v>
          </c:tx>
          <c:invertIfNegative val="1"/>
          <c:cat>
            <c:strRef>
              <c:f>Dashboard!$D$15:$D$18</c:f>
              <c:strCache>
                <c:ptCount val="4"/>
                <c:pt idx="0">
                  <c:v>R</c:v>
                </c:pt>
                <c:pt idx="1">
                  <c:v>N</c:v>
                </c:pt>
                <c:pt idx="2">
                  <c:v>C</c:v>
                </c:pt>
                <c:pt idx="3">
                  <c:v>S</c:v>
                </c:pt>
              </c:strCache>
            </c:strRef>
          </c:cat>
          <c:val>
            <c:numRef>
              <c:f>Dashboard!$E$15:$E$18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0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2-4CC9-970E-11AB0673D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Japan36Matrix" displayName="Japan36Matrix" ref="A4:T40" totalsRowShown="0">
  <tableColumns count="20">
    <tableColumn id="1" xr3:uid="{00000000-0010-0000-0000-000001000000}" name="Cell"/>
    <tableColumn id="2" xr3:uid="{00000000-0010-0000-0000-000002000000}" name="RNCS"/>
    <tableColumn id="3" xr3:uid="{00000000-0010-0000-0000-000003000000}" name="Gatekeeper"/>
    <tableColumn id="4" xr3:uid="{00000000-0010-0000-0000-000004000000}" name="Factor"/>
    <tableColumn id="5" xr3:uid="{00000000-0010-0000-0000-000005000000}" name="Control Factor"/>
    <tableColumn id="6" xr3:uid="{00000000-0010-0000-0000-000006000000}" name="Participation"/>
    <tableColumn id="7" xr3:uid="{00000000-0010-0000-0000-000007000000}" name="Requirement / Analysis"/>
    <tableColumn id="8" xr3:uid="{00000000-0010-0000-0000-000008000000}" name="OLPA"/>
    <tableColumn id="9" xr3:uid="{00000000-0010-0000-0000-000009000000}" name="Role"/>
    <tableColumn id="10" xr3:uid="{00000000-0010-0000-0000-00000A000000}" name="Stage"/>
    <tableColumn id="11" xr3:uid="{00000000-0010-0000-0000-00000B000000}" name="Numeric / Threshold"/>
    <tableColumn id="12" xr3:uid="{00000000-0010-0000-0000-00000C000000}" name="Legal Effect"/>
    <tableColumn id="13" xr3:uid="{00000000-0010-0000-0000-00000D000000}" name="Execution or Evidence Provider"/>
    <tableColumn id="14" xr3:uid="{00000000-0010-0000-0000-00000E000000}" name="執行或證明提供者"/>
    <tableColumn id="15" xr3:uid="{00000000-0010-0000-0000-00000F000000}" name="KK Note"/>
    <tableColumn id="16" xr3:uid="{00000000-0010-0000-0000-000010000000}" name="GK Note"/>
    <tableColumn id="17" xr3:uid="{00000000-0010-0000-0000-000011000000}" name="Source IDs"/>
    <tableColumn id="18" xr3:uid="{00000000-0010-0000-0000-000012000000}" name="Source URL(s)"/>
    <tableColumn id="19" xr3:uid="{00000000-0010-0000-0000-000013000000}" name="Confidence"/>
    <tableColumn id="20" xr3:uid="{00000000-0010-0000-0000-000014000000}" name="Active Fla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JapanProcedureRoute" displayName="JapanProcedureRoute" ref="A4:L35" totalsRowShown="0">
  <tableColumns count="12">
    <tableColumn id="1" xr3:uid="{00000000-0010-0000-0100-000001000000}" name="Route"/>
    <tableColumn id="2" xr3:uid="{00000000-0010-0000-0100-000002000000}" name="Step"/>
    <tableColumn id="3" xr3:uid="{00000000-0010-0000-0100-000003000000}" name="Code"/>
    <tableColumn id="4" xr3:uid="{00000000-0010-0000-0100-000004000000}" name="Action"/>
    <tableColumn id="5" xr3:uid="{00000000-0010-0000-0100-000005000000}" name="Gatekeeper"/>
    <tableColumn id="6" xr3:uid="{00000000-0010-0000-0100-000006000000}" name="Factor"/>
    <tableColumn id="7" xr3:uid="{00000000-0010-0000-0100-000007000000}" name="OLPA"/>
    <tableColumn id="8" xr3:uid="{00000000-0010-0000-0100-000008000000}" name="When"/>
    <tableColumn id="9" xr3:uid="{00000000-0010-0000-0100-000009000000}" name="Output / Evidence"/>
    <tableColumn id="10" xr3:uid="{00000000-0010-0000-0100-00000A000000}" name="Execution or Evidence Provider"/>
    <tableColumn id="11" xr3:uid="{00000000-0010-0000-0100-00000B000000}" name="Legal effect / decision point"/>
    <tableColumn id="12" xr3:uid="{00000000-0010-0000-0100-00000C000000}" name="Primary sourc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KKvsGK" displayName="KKvsGK" ref="A3:F15" totalsRowShown="0">
  <tableColumns count="6">
    <tableColumn id="1" xr3:uid="{00000000-0010-0000-0200-000001000000}" name="Item"/>
    <tableColumn id="2" xr3:uid="{00000000-0010-0000-0200-000002000000}" name="KK (株式会社)"/>
    <tableColumn id="3" xr3:uid="{00000000-0010-0000-0200-000003000000}" name="GK (合同会社)"/>
    <tableColumn id="4" xr3:uid="{00000000-0010-0000-0200-000004000000}" name="RNCS impact"/>
    <tableColumn id="5" xr3:uid="{00000000-0010-0000-0200-000005000000}" name="Practical view"/>
    <tableColumn id="6" xr3:uid="{00000000-0010-0000-0200-000006000000}" name="Sourc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OfficialSources" displayName="OfficialSources" ref="A3:D23" totalsRowShown="0">
  <tableColumns count="4">
    <tableColumn id="1" xr3:uid="{00000000-0010-0000-0300-000001000000}" name="ID"/>
    <tableColumn id="2" xr3:uid="{00000000-0010-0000-0300-000002000000}" name="Official source"/>
    <tableColumn id="3" xr3:uid="{00000000-0010-0000-0300-000003000000}" name="URL"/>
    <tableColumn id="4" xr3:uid="{00000000-0010-0000-0300-000004000000}" name="Key point us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4.25"/>
  <cols>
    <col min="1" max="2" width="18" customWidth="1"/>
    <col min="3" max="3" width="70" customWidth="1"/>
    <col min="4" max="4" width="16" customWidth="1"/>
    <col min="5" max="5" width="32" customWidth="1"/>
    <col min="6" max="6" width="9" customWidth="1"/>
    <col min="7" max="7" width="14" customWidth="1"/>
    <col min="8" max="8" width="44" customWidth="1"/>
  </cols>
  <sheetData>
    <row r="1" spans="1:8" ht="27.95" customHeight="1">
      <c r="A1" s="5" t="s">
        <v>0</v>
      </c>
      <c r="B1" s="5"/>
      <c r="C1" s="5"/>
      <c r="D1" s="5"/>
      <c r="E1" s="5"/>
      <c r="F1" s="5"/>
      <c r="G1" s="5"/>
      <c r="H1" s="5"/>
    </row>
    <row r="2" spans="1:8" ht="24" customHeight="1">
      <c r="A2" s="6" t="s">
        <v>1</v>
      </c>
      <c r="B2" s="6"/>
      <c r="C2" s="6"/>
      <c r="D2" s="6"/>
      <c r="E2" s="6"/>
      <c r="F2" s="6"/>
      <c r="G2" s="6"/>
      <c r="H2" s="6"/>
    </row>
    <row r="4" spans="1:8" ht="21.95" customHeight="1">
      <c r="A4" s="7" t="s">
        <v>2</v>
      </c>
      <c r="B4" s="7"/>
      <c r="C4" s="7"/>
      <c r="D4" s="7"/>
      <c r="E4" s="7"/>
      <c r="F4" s="7"/>
      <c r="G4" s="7"/>
      <c r="H4" s="7"/>
    </row>
    <row r="5" spans="1:8" ht="21.95" customHeight="1">
      <c r="A5" s="1" t="s">
        <v>3</v>
      </c>
      <c r="B5" s="1" t="s">
        <v>4</v>
      </c>
      <c r="C5" s="1" t="s">
        <v>5</v>
      </c>
      <c r="E5" s="7" t="s">
        <v>6</v>
      </c>
      <c r="F5" s="7"/>
      <c r="G5" s="7"/>
      <c r="H5" s="7"/>
    </row>
    <row r="6" spans="1:8" ht="25.5">
      <c r="A6" s="2" t="s">
        <v>7</v>
      </c>
      <c r="B6" s="2" t="s">
        <v>8</v>
      </c>
      <c r="C6" s="2" t="s">
        <v>9</v>
      </c>
      <c r="E6" s="1" t="s">
        <v>10</v>
      </c>
      <c r="F6" s="1" t="s">
        <v>11</v>
      </c>
      <c r="G6" s="1" t="s">
        <v>12</v>
      </c>
      <c r="H6" s="1" t="s">
        <v>13</v>
      </c>
    </row>
    <row r="7" spans="1:8" ht="25.5">
      <c r="A7" s="2" t="s">
        <v>14</v>
      </c>
      <c r="B7" s="2" t="s">
        <v>15</v>
      </c>
      <c r="C7" s="2" t="s">
        <v>16</v>
      </c>
      <c r="E7" s="2" t="s">
        <v>17</v>
      </c>
      <c r="F7" s="2" t="s">
        <v>18</v>
      </c>
      <c r="G7" s="2" t="s">
        <v>19</v>
      </c>
      <c r="H7" s="2" t="s">
        <v>20</v>
      </c>
    </row>
    <row r="8" spans="1:8" ht="25.5">
      <c r="A8" s="2" t="s">
        <v>21</v>
      </c>
      <c r="B8" s="2" t="s">
        <v>22</v>
      </c>
      <c r="C8" s="2" t="s">
        <v>23</v>
      </c>
      <c r="E8" s="2" t="s">
        <v>24</v>
      </c>
      <c r="F8" s="2" t="s">
        <v>25</v>
      </c>
      <c r="G8" s="2" t="s">
        <v>19</v>
      </c>
      <c r="H8" s="2" t="s">
        <v>26</v>
      </c>
    </row>
    <row r="9" spans="1:8" ht="25.5">
      <c r="A9" s="2" t="s">
        <v>27</v>
      </c>
      <c r="B9" s="2" t="s">
        <v>28</v>
      </c>
      <c r="C9" s="2" t="s">
        <v>29</v>
      </c>
      <c r="E9" s="2" t="s">
        <v>30</v>
      </c>
      <c r="F9" s="2" t="s">
        <v>18</v>
      </c>
      <c r="G9" s="2" t="s">
        <v>19</v>
      </c>
      <c r="H9" s="2" t="s">
        <v>31</v>
      </c>
    </row>
    <row r="10" spans="1:8" ht="25.5">
      <c r="A10" s="2" t="s">
        <v>32</v>
      </c>
      <c r="B10" s="2" t="s">
        <v>33</v>
      </c>
      <c r="C10" s="2" t="s">
        <v>34</v>
      </c>
      <c r="E10" s="2" t="s">
        <v>35</v>
      </c>
      <c r="F10" s="2" t="s">
        <v>25</v>
      </c>
      <c r="G10" s="2" t="s">
        <v>19</v>
      </c>
      <c r="H10" s="2" t="s">
        <v>31</v>
      </c>
    </row>
    <row r="11" spans="1:8" ht="25.5">
      <c r="A11" s="2" t="s">
        <v>36</v>
      </c>
      <c r="B11" s="2" t="s">
        <v>37</v>
      </c>
      <c r="C11" s="2" t="s">
        <v>38</v>
      </c>
    </row>
    <row r="13" spans="1:8" ht="21.95" customHeight="1">
      <c r="A13" s="7" t="s">
        <v>39</v>
      </c>
      <c r="B13" s="7"/>
      <c r="C13" s="7"/>
      <c r="D13" s="7"/>
      <c r="E13" s="7"/>
      <c r="F13" s="7"/>
      <c r="G13" s="7"/>
      <c r="H13" s="7"/>
    </row>
    <row r="14" spans="1:8" ht="15">
      <c r="A14" s="1" t="s">
        <v>40</v>
      </c>
      <c r="B14" s="1" t="s">
        <v>41</v>
      </c>
      <c r="D14" s="1" t="s">
        <v>42</v>
      </c>
      <c r="E14" s="1" t="s">
        <v>43</v>
      </c>
    </row>
    <row r="15" spans="1:8">
      <c r="A15" s="3" t="s">
        <v>44</v>
      </c>
      <c r="B15" s="3">
        <v>36</v>
      </c>
      <c r="D15" t="s">
        <v>45</v>
      </c>
      <c r="E15">
        <f>SUMIF('36_Matrix'!$B$5:$B$40,D15,'36_Matrix'!$T$5:$T$40)</f>
        <v>6</v>
      </c>
    </row>
    <row r="16" spans="1:8">
      <c r="A16" s="3" t="s">
        <v>43</v>
      </c>
      <c r="B16" s="3">
        <f>SUM('36_Matrix'!$T$5:$T$40)</f>
        <v>21</v>
      </c>
      <c r="D16" t="s">
        <v>46</v>
      </c>
      <c r="E16">
        <f>SUMIF('36_Matrix'!$B$5:$B$40,D16,'36_Matrix'!$T$5:$T$40)</f>
        <v>6</v>
      </c>
    </row>
    <row r="17" spans="1:8">
      <c r="A17" s="3" t="s">
        <v>47</v>
      </c>
      <c r="B17" s="3">
        <f>COUNTIF('36_Matrix'!$F$5:$F$40,"Direct")</f>
        <v>11</v>
      </c>
      <c r="D17" t="s">
        <v>48</v>
      </c>
      <c r="E17">
        <f>SUMIF('36_Matrix'!$B$5:$B$40,D17,'36_Matrix'!$T$5:$T$40)</f>
        <v>0</v>
      </c>
    </row>
    <row r="18" spans="1:8">
      <c r="A18" s="3" t="s">
        <v>49</v>
      </c>
      <c r="B18" s="3">
        <f>COUNTIF('36_Matrix'!$F$5:$F$40,"Conditional")</f>
        <v>7</v>
      </c>
      <c r="D18" t="s">
        <v>50</v>
      </c>
      <c r="E18">
        <f>SUMIF('36_Matrix'!$B$5:$B$40,D18,'36_Matrix'!$T$5:$T$40)</f>
        <v>9</v>
      </c>
    </row>
    <row r="19" spans="1:8">
      <c r="A19" s="3" t="s">
        <v>51</v>
      </c>
      <c r="B19" s="3">
        <f>COUNTIF('36_Matrix'!$F$5:$F$40,"Indirect")</f>
        <v>3</v>
      </c>
    </row>
    <row r="21" spans="1:8" ht="42" customHeight="1">
      <c r="A21" s="8" t="s">
        <v>52</v>
      </c>
      <c r="B21" s="9"/>
      <c r="C21" s="9"/>
      <c r="D21" s="9"/>
      <c r="E21" s="9"/>
      <c r="F21" s="9"/>
      <c r="G21" s="9"/>
      <c r="H21" s="9"/>
    </row>
    <row r="22" spans="1:8" ht="42" customHeight="1">
      <c r="A22" s="10" t="s">
        <v>53</v>
      </c>
      <c r="B22" s="10"/>
      <c r="C22" s="10" t="s">
        <v>54</v>
      </c>
      <c r="D22" s="10"/>
      <c r="E22" s="10"/>
      <c r="F22" s="10"/>
      <c r="G22" s="10"/>
      <c r="H22" s="10"/>
    </row>
    <row r="23" spans="1:8" ht="42" customHeight="1">
      <c r="A23" s="10" t="s">
        <v>55</v>
      </c>
      <c r="B23" s="10"/>
      <c r="C23" s="10" t="s">
        <v>56</v>
      </c>
      <c r="D23" s="10"/>
      <c r="E23" s="10"/>
      <c r="F23" s="10"/>
      <c r="G23" s="10"/>
      <c r="H23" s="10"/>
    </row>
    <row r="24" spans="1:8" ht="42" customHeight="1">
      <c r="A24" s="10" t="s">
        <v>57</v>
      </c>
      <c r="B24" s="10"/>
      <c r="C24" s="10" t="s">
        <v>58</v>
      </c>
      <c r="D24" s="10"/>
      <c r="E24" s="10"/>
      <c r="F24" s="10"/>
      <c r="G24" s="10"/>
      <c r="H24" s="10"/>
    </row>
  </sheetData>
  <mergeCells count="9">
    <mergeCell ref="A21:H21"/>
    <mergeCell ref="A22:H22"/>
    <mergeCell ref="A23:H23"/>
    <mergeCell ref="A24:H24"/>
    <mergeCell ref="A1:H1"/>
    <mergeCell ref="A2:H2"/>
    <mergeCell ref="A4:H4"/>
    <mergeCell ref="E5:H5"/>
    <mergeCell ref="A13:H13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0"/>
  <sheetViews>
    <sheetView workbookViewId="0"/>
  </sheetViews>
  <sheetFormatPr defaultRowHeight="14.25"/>
  <cols>
    <col min="1" max="1" width="9" customWidth="1"/>
    <col min="2" max="2" width="6" customWidth="1"/>
    <col min="3" max="3" width="27" customWidth="1"/>
    <col min="4" max="4" width="8" customWidth="1"/>
    <col min="5" max="5" width="30" customWidth="1"/>
    <col min="6" max="6" width="13" customWidth="1"/>
    <col min="7" max="7" width="58" customWidth="1"/>
    <col min="8" max="8" width="10" customWidth="1"/>
    <col min="9" max="9" width="34" customWidth="1"/>
    <col min="10" max="10" width="24" customWidth="1"/>
    <col min="11" max="11" width="38" customWidth="1"/>
    <col min="12" max="12" width="52" customWidth="1"/>
    <col min="13" max="14" width="44" customWidth="1"/>
    <col min="15" max="16" width="42" customWidth="1"/>
    <col min="17" max="17" width="18" customWidth="1"/>
    <col min="18" max="18" width="60" customWidth="1"/>
    <col min="19" max="19" width="11" customWidth="1"/>
    <col min="20" max="20" width="10" customWidth="1"/>
  </cols>
  <sheetData>
    <row r="1" spans="1:20" ht="27.95" customHeight="1">
      <c r="A1" s="5" t="s">
        <v>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27.95" customHeight="1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4" spans="1:20" ht="54" customHeight="1">
      <c r="A4" s="1" t="s">
        <v>61</v>
      </c>
      <c r="B4" s="1" t="s">
        <v>62</v>
      </c>
      <c r="C4" s="1" t="s">
        <v>42</v>
      </c>
      <c r="D4" s="1" t="s">
        <v>63</v>
      </c>
      <c r="E4" s="1" t="s">
        <v>64</v>
      </c>
      <c r="F4" s="1" t="s">
        <v>65</v>
      </c>
      <c r="G4" s="1" t="s">
        <v>66</v>
      </c>
      <c r="H4" s="1" t="s">
        <v>67</v>
      </c>
      <c r="I4" s="1" t="s">
        <v>68</v>
      </c>
      <c r="J4" s="1" t="s">
        <v>69</v>
      </c>
      <c r="K4" s="1" t="s">
        <v>70</v>
      </c>
      <c r="L4" s="1" t="s">
        <v>71</v>
      </c>
      <c r="M4" s="1" t="s">
        <v>72</v>
      </c>
      <c r="N4" s="1" t="s">
        <v>73</v>
      </c>
      <c r="O4" s="1" t="s">
        <v>74</v>
      </c>
      <c r="P4" s="1" t="s">
        <v>75</v>
      </c>
      <c r="Q4" s="1" t="s">
        <v>76</v>
      </c>
      <c r="R4" s="1" t="s">
        <v>77</v>
      </c>
      <c r="S4" s="1" t="s">
        <v>78</v>
      </c>
      <c r="T4" s="1" t="s">
        <v>79</v>
      </c>
    </row>
    <row r="5" spans="1:20" ht="54" customHeight="1">
      <c r="A5" s="2" t="s">
        <v>80</v>
      </c>
      <c r="B5" s="2" t="s">
        <v>45</v>
      </c>
      <c r="C5" s="2" t="s">
        <v>81</v>
      </c>
      <c r="D5" s="2" t="s">
        <v>82</v>
      </c>
      <c r="E5" s="2" t="s">
        <v>83</v>
      </c>
      <c r="F5" s="2" t="s">
        <v>84</v>
      </c>
      <c r="G5" s="2" t="s">
        <v>85</v>
      </c>
      <c r="H5" s="2" t="s">
        <v>86</v>
      </c>
      <c r="I5" s="2" t="s">
        <v>87</v>
      </c>
      <c r="J5" s="2" t="s">
        <v>88</v>
      </c>
      <c r="K5" s="2" t="s">
        <v>89</v>
      </c>
      <c r="L5" s="2" t="s">
        <v>90</v>
      </c>
      <c r="M5" s="2" t="s">
        <v>91</v>
      </c>
      <c r="N5" s="2" t="s">
        <v>92</v>
      </c>
      <c r="O5" s="2" t="s">
        <v>93</v>
      </c>
      <c r="P5" s="2" t="s">
        <v>94</v>
      </c>
      <c r="Q5" s="2" t="s">
        <v>95</v>
      </c>
      <c r="R5" s="2" t="s">
        <v>96</v>
      </c>
      <c r="S5" s="2" t="s">
        <v>97</v>
      </c>
      <c r="T5" s="2">
        <v>0</v>
      </c>
    </row>
    <row r="6" spans="1:20" ht="54" customHeight="1">
      <c r="A6" s="2" t="s">
        <v>98</v>
      </c>
      <c r="B6" s="2" t="s">
        <v>45</v>
      </c>
      <c r="C6" s="2" t="s">
        <v>81</v>
      </c>
      <c r="D6" s="2" t="s">
        <v>99</v>
      </c>
      <c r="E6" s="2" t="s">
        <v>100</v>
      </c>
      <c r="F6" s="2" t="s">
        <v>47</v>
      </c>
      <c r="G6" s="2" t="s">
        <v>101</v>
      </c>
      <c r="H6" s="2" t="s">
        <v>86</v>
      </c>
      <c r="I6" s="2" t="s">
        <v>102</v>
      </c>
      <c r="J6" s="2" t="s">
        <v>103</v>
      </c>
      <c r="K6" s="2" t="s">
        <v>104</v>
      </c>
      <c r="L6" s="2" t="s">
        <v>105</v>
      </c>
      <c r="M6" s="2" t="s">
        <v>106</v>
      </c>
      <c r="N6" s="2" t="s">
        <v>107</v>
      </c>
      <c r="O6" s="2" t="s">
        <v>108</v>
      </c>
      <c r="P6" s="2" t="s">
        <v>109</v>
      </c>
      <c r="Q6" s="2" t="s">
        <v>110</v>
      </c>
      <c r="R6" s="2" t="s">
        <v>111</v>
      </c>
      <c r="S6" s="2" t="s">
        <v>97</v>
      </c>
      <c r="T6" s="2">
        <v>1</v>
      </c>
    </row>
    <row r="7" spans="1:20" ht="54" customHeight="1">
      <c r="A7" s="2" t="s">
        <v>112</v>
      </c>
      <c r="B7" s="2" t="s">
        <v>45</v>
      </c>
      <c r="C7" s="2" t="s">
        <v>81</v>
      </c>
      <c r="D7" s="2" t="s">
        <v>113</v>
      </c>
      <c r="E7" s="2" t="s">
        <v>114</v>
      </c>
      <c r="F7" s="2" t="s">
        <v>47</v>
      </c>
      <c r="G7" s="2" t="s">
        <v>115</v>
      </c>
      <c r="H7" s="2" t="s">
        <v>86</v>
      </c>
      <c r="I7" s="2" t="s">
        <v>116</v>
      </c>
      <c r="J7" s="2" t="s">
        <v>103</v>
      </c>
      <c r="K7" s="2" t="s">
        <v>117</v>
      </c>
      <c r="L7" s="2" t="s">
        <v>118</v>
      </c>
      <c r="M7" s="2" t="s">
        <v>119</v>
      </c>
      <c r="N7" s="2" t="s">
        <v>120</v>
      </c>
      <c r="O7" s="2" t="s">
        <v>121</v>
      </c>
      <c r="P7" s="2" t="s">
        <v>122</v>
      </c>
      <c r="Q7" s="2" t="s">
        <v>123</v>
      </c>
      <c r="R7" s="2" t="s">
        <v>124</v>
      </c>
      <c r="S7" s="2" t="s">
        <v>97</v>
      </c>
      <c r="T7" s="2">
        <v>1</v>
      </c>
    </row>
    <row r="8" spans="1:20" ht="54" customHeight="1">
      <c r="A8" s="2" t="s">
        <v>125</v>
      </c>
      <c r="B8" s="2" t="s">
        <v>45</v>
      </c>
      <c r="C8" s="2" t="s">
        <v>81</v>
      </c>
      <c r="D8" s="2" t="s">
        <v>126</v>
      </c>
      <c r="E8" s="2" t="s">
        <v>127</v>
      </c>
      <c r="F8" s="2" t="s">
        <v>49</v>
      </c>
      <c r="G8" s="2" t="s">
        <v>128</v>
      </c>
      <c r="H8" s="2" t="s">
        <v>129</v>
      </c>
      <c r="I8" s="2" t="s">
        <v>130</v>
      </c>
      <c r="J8" s="2" t="s">
        <v>131</v>
      </c>
      <c r="K8" s="2" t="s">
        <v>132</v>
      </c>
      <c r="L8" s="2" t="s">
        <v>133</v>
      </c>
      <c r="M8" s="2" t="s">
        <v>134</v>
      </c>
      <c r="N8" s="2" t="s">
        <v>135</v>
      </c>
      <c r="O8" s="2" t="s">
        <v>136</v>
      </c>
      <c r="P8" s="2" t="s">
        <v>136</v>
      </c>
      <c r="Q8" s="2" t="s">
        <v>137</v>
      </c>
      <c r="R8" s="2" t="s">
        <v>138</v>
      </c>
      <c r="S8" s="2" t="s">
        <v>97</v>
      </c>
      <c r="T8" s="2">
        <v>1</v>
      </c>
    </row>
    <row r="9" spans="1:20" ht="54" customHeight="1">
      <c r="A9" s="2" t="s">
        <v>139</v>
      </c>
      <c r="B9" s="2" t="s">
        <v>45</v>
      </c>
      <c r="C9" s="2" t="s">
        <v>81</v>
      </c>
      <c r="D9" s="2" t="s">
        <v>140</v>
      </c>
      <c r="E9" s="2" t="s">
        <v>141</v>
      </c>
      <c r="F9" s="2" t="s">
        <v>47</v>
      </c>
      <c r="G9" s="2" t="s">
        <v>142</v>
      </c>
      <c r="H9" s="2" t="s">
        <v>143</v>
      </c>
      <c r="I9" s="2" t="s">
        <v>144</v>
      </c>
      <c r="J9" s="2" t="s">
        <v>145</v>
      </c>
      <c r="K9" s="2" t="s">
        <v>146</v>
      </c>
      <c r="L9" s="2" t="s">
        <v>147</v>
      </c>
      <c r="M9" s="2" t="s">
        <v>148</v>
      </c>
      <c r="N9" s="2" t="s">
        <v>149</v>
      </c>
      <c r="O9" s="2" t="s">
        <v>150</v>
      </c>
      <c r="P9" s="2" t="s">
        <v>150</v>
      </c>
      <c r="Q9" s="2" t="s">
        <v>151</v>
      </c>
      <c r="R9" s="2" t="s">
        <v>152</v>
      </c>
      <c r="S9" s="2" t="s">
        <v>97</v>
      </c>
      <c r="T9" s="2">
        <v>1</v>
      </c>
    </row>
    <row r="10" spans="1:20" ht="54" customHeight="1">
      <c r="A10" s="2" t="s">
        <v>153</v>
      </c>
      <c r="B10" s="2" t="s">
        <v>45</v>
      </c>
      <c r="C10" s="2" t="s">
        <v>81</v>
      </c>
      <c r="D10" s="2" t="s">
        <v>154</v>
      </c>
      <c r="E10" s="2" t="s">
        <v>155</v>
      </c>
      <c r="F10" s="2" t="s">
        <v>47</v>
      </c>
      <c r="G10" s="2" t="s">
        <v>156</v>
      </c>
      <c r="H10" s="2" t="s">
        <v>143</v>
      </c>
      <c r="I10" s="2" t="s">
        <v>157</v>
      </c>
      <c r="J10" s="2" t="s">
        <v>88</v>
      </c>
      <c r="K10" s="2" t="s">
        <v>158</v>
      </c>
      <c r="L10" s="2" t="s">
        <v>159</v>
      </c>
      <c r="M10" s="2" t="s">
        <v>160</v>
      </c>
      <c r="N10" s="2" t="s">
        <v>161</v>
      </c>
      <c r="O10" s="2" t="s">
        <v>162</v>
      </c>
      <c r="P10" s="2" t="s">
        <v>163</v>
      </c>
      <c r="Q10" s="2" t="s">
        <v>164</v>
      </c>
      <c r="R10" s="2" t="s">
        <v>165</v>
      </c>
      <c r="S10" s="2" t="s">
        <v>97</v>
      </c>
      <c r="T10" s="2">
        <v>1</v>
      </c>
    </row>
    <row r="11" spans="1:20" ht="54" customHeight="1">
      <c r="A11" s="2" t="s">
        <v>166</v>
      </c>
      <c r="B11" s="2" t="s">
        <v>45</v>
      </c>
      <c r="C11" s="2" t="s">
        <v>81</v>
      </c>
      <c r="D11" s="2" t="s">
        <v>167</v>
      </c>
      <c r="E11" s="2" t="s">
        <v>168</v>
      </c>
      <c r="F11" s="2" t="s">
        <v>84</v>
      </c>
      <c r="G11" s="2" t="s">
        <v>169</v>
      </c>
      <c r="H11" s="2" t="s">
        <v>86</v>
      </c>
      <c r="I11" s="2" t="s">
        <v>170</v>
      </c>
      <c r="J11" s="2" t="s">
        <v>171</v>
      </c>
      <c r="K11" s="2" t="s">
        <v>172</v>
      </c>
      <c r="L11" s="2" t="s">
        <v>173</v>
      </c>
      <c r="M11" s="2" t="s">
        <v>174</v>
      </c>
      <c r="N11" s="2" t="s">
        <v>175</v>
      </c>
      <c r="O11" s="2" t="s">
        <v>176</v>
      </c>
      <c r="P11" s="2" t="s">
        <v>176</v>
      </c>
      <c r="Q11" s="2" t="s">
        <v>177</v>
      </c>
      <c r="R11" s="2" t="s">
        <v>178</v>
      </c>
      <c r="S11" s="2" t="s">
        <v>97</v>
      </c>
      <c r="T11" s="2">
        <v>0</v>
      </c>
    </row>
    <row r="12" spans="1:20" ht="54" customHeight="1">
      <c r="A12" s="2" t="s">
        <v>179</v>
      </c>
      <c r="B12" s="2" t="s">
        <v>45</v>
      </c>
      <c r="C12" s="2" t="s">
        <v>81</v>
      </c>
      <c r="D12" s="2" t="s">
        <v>180</v>
      </c>
      <c r="E12" s="2" t="s">
        <v>181</v>
      </c>
      <c r="F12" s="2" t="s">
        <v>49</v>
      </c>
      <c r="G12" s="2" t="s">
        <v>182</v>
      </c>
      <c r="H12" s="2" t="s">
        <v>183</v>
      </c>
      <c r="I12" s="2" t="s">
        <v>184</v>
      </c>
      <c r="J12" s="2" t="s">
        <v>185</v>
      </c>
      <c r="K12" s="2" t="s">
        <v>186</v>
      </c>
      <c r="L12" s="2" t="s">
        <v>187</v>
      </c>
      <c r="M12" s="2" t="s">
        <v>188</v>
      </c>
      <c r="N12" s="2" t="s">
        <v>189</v>
      </c>
      <c r="O12" s="2" t="s">
        <v>190</v>
      </c>
      <c r="P12" s="2" t="s">
        <v>191</v>
      </c>
      <c r="Q12" s="2" t="s">
        <v>192</v>
      </c>
      <c r="R12" s="2" t="s">
        <v>193</v>
      </c>
      <c r="S12" s="2" t="s">
        <v>97</v>
      </c>
      <c r="T12" s="2">
        <v>1</v>
      </c>
    </row>
    <row r="13" spans="1:20" ht="54" customHeight="1">
      <c r="A13" s="2" t="s">
        <v>194</v>
      </c>
      <c r="B13" s="2" t="s">
        <v>45</v>
      </c>
      <c r="C13" s="2" t="s">
        <v>81</v>
      </c>
      <c r="D13" s="2" t="s">
        <v>195</v>
      </c>
      <c r="E13" s="2" t="s">
        <v>196</v>
      </c>
      <c r="F13" s="2" t="s">
        <v>84</v>
      </c>
      <c r="G13" s="2" t="s">
        <v>197</v>
      </c>
      <c r="H13" s="2" t="s">
        <v>198</v>
      </c>
      <c r="I13" s="2" t="s">
        <v>199</v>
      </c>
      <c r="J13" s="2" t="s">
        <v>200</v>
      </c>
      <c r="K13" s="2" t="s">
        <v>201</v>
      </c>
      <c r="L13" s="2" t="s">
        <v>202</v>
      </c>
      <c r="M13" s="2" t="s">
        <v>203</v>
      </c>
      <c r="N13" s="2" t="s">
        <v>204</v>
      </c>
      <c r="O13" s="2" t="s">
        <v>176</v>
      </c>
      <c r="P13" s="2" t="s">
        <v>176</v>
      </c>
      <c r="Q13" s="2" t="s">
        <v>205</v>
      </c>
      <c r="R13" s="2" t="s">
        <v>206</v>
      </c>
      <c r="S13" s="2" t="s">
        <v>97</v>
      </c>
      <c r="T13" s="2">
        <v>0</v>
      </c>
    </row>
    <row r="14" spans="1:20" ht="54" customHeight="1">
      <c r="A14" s="2" t="s">
        <v>207</v>
      </c>
      <c r="B14" s="2" t="s">
        <v>46</v>
      </c>
      <c r="C14" s="2" t="s">
        <v>208</v>
      </c>
      <c r="D14" s="2" t="s">
        <v>82</v>
      </c>
      <c r="E14" s="2" t="s">
        <v>83</v>
      </c>
      <c r="F14" s="2" t="s">
        <v>51</v>
      </c>
      <c r="G14" s="2" t="s">
        <v>209</v>
      </c>
      <c r="H14" s="2" t="s">
        <v>86</v>
      </c>
      <c r="I14" s="2" t="s">
        <v>210</v>
      </c>
      <c r="J14" s="2" t="s">
        <v>211</v>
      </c>
      <c r="K14" s="2" t="s">
        <v>212</v>
      </c>
      <c r="L14" s="2" t="s">
        <v>213</v>
      </c>
      <c r="M14" s="2" t="s">
        <v>214</v>
      </c>
      <c r="N14" s="2" t="s">
        <v>215</v>
      </c>
      <c r="O14" s="2" t="s">
        <v>216</v>
      </c>
      <c r="P14" s="2" t="s">
        <v>217</v>
      </c>
      <c r="Q14" s="2" t="s">
        <v>218</v>
      </c>
      <c r="R14" s="2" t="s">
        <v>219</v>
      </c>
      <c r="S14" s="2" t="s">
        <v>97</v>
      </c>
      <c r="T14" s="2">
        <v>1</v>
      </c>
    </row>
    <row r="15" spans="1:20" ht="54" customHeight="1">
      <c r="A15" s="2" t="s">
        <v>220</v>
      </c>
      <c r="B15" s="2" t="s">
        <v>46</v>
      </c>
      <c r="C15" s="2" t="s">
        <v>208</v>
      </c>
      <c r="D15" s="2" t="s">
        <v>99</v>
      </c>
      <c r="E15" s="2" t="s">
        <v>100</v>
      </c>
      <c r="F15" s="2" t="s">
        <v>51</v>
      </c>
      <c r="G15" s="2" t="s">
        <v>221</v>
      </c>
      <c r="H15" s="2" t="s">
        <v>86</v>
      </c>
      <c r="I15" s="2" t="s">
        <v>222</v>
      </c>
      <c r="J15" s="2" t="s">
        <v>211</v>
      </c>
      <c r="K15" s="2" t="s">
        <v>223</v>
      </c>
      <c r="L15" s="2" t="s">
        <v>224</v>
      </c>
      <c r="M15" s="2" t="s">
        <v>225</v>
      </c>
      <c r="N15" s="2" t="s">
        <v>226</v>
      </c>
      <c r="O15" s="2" t="s">
        <v>227</v>
      </c>
      <c r="P15" s="2" t="s">
        <v>228</v>
      </c>
      <c r="Q15" s="2" t="s">
        <v>229</v>
      </c>
      <c r="R15" s="2" t="s">
        <v>230</v>
      </c>
      <c r="S15" s="2" t="s">
        <v>97</v>
      </c>
      <c r="T15" s="2">
        <v>1</v>
      </c>
    </row>
    <row r="16" spans="1:20" ht="54" customHeight="1">
      <c r="A16" s="2" t="s">
        <v>231</v>
      </c>
      <c r="B16" s="2" t="s">
        <v>46</v>
      </c>
      <c r="C16" s="2" t="s">
        <v>208</v>
      </c>
      <c r="D16" s="2" t="s">
        <v>113</v>
      </c>
      <c r="E16" s="2" t="s">
        <v>114</v>
      </c>
      <c r="F16" s="2" t="s">
        <v>51</v>
      </c>
      <c r="G16" s="2" t="s">
        <v>232</v>
      </c>
      <c r="H16" s="2" t="s">
        <v>86</v>
      </c>
      <c r="I16" s="2" t="s">
        <v>233</v>
      </c>
      <c r="J16" s="2" t="s">
        <v>211</v>
      </c>
      <c r="K16" s="2" t="s">
        <v>234</v>
      </c>
      <c r="L16" s="2" t="s">
        <v>235</v>
      </c>
      <c r="M16" s="2" t="s">
        <v>236</v>
      </c>
      <c r="N16" s="2" t="s">
        <v>237</v>
      </c>
      <c r="O16" s="2" t="s">
        <v>238</v>
      </c>
      <c r="P16" s="2" t="s">
        <v>239</v>
      </c>
      <c r="Q16" s="2" t="s">
        <v>240</v>
      </c>
      <c r="R16" s="2" t="s">
        <v>241</v>
      </c>
      <c r="S16" s="2" t="s">
        <v>97</v>
      </c>
      <c r="T16" s="2">
        <v>1</v>
      </c>
    </row>
    <row r="17" spans="1:20" ht="54" customHeight="1">
      <c r="A17" s="2" t="s">
        <v>242</v>
      </c>
      <c r="B17" s="2" t="s">
        <v>46</v>
      </c>
      <c r="C17" s="2" t="s">
        <v>208</v>
      </c>
      <c r="D17" s="2" t="s">
        <v>126</v>
      </c>
      <c r="E17" s="2" t="s">
        <v>127</v>
      </c>
      <c r="F17" s="2" t="s">
        <v>84</v>
      </c>
      <c r="G17" s="2" t="s">
        <v>243</v>
      </c>
      <c r="H17" s="2" t="s">
        <v>244</v>
      </c>
      <c r="I17" s="2" t="s">
        <v>245</v>
      </c>
      <c r="J17" s="2" t="s">
        <v>211</v>
      </c>
      <c r="K17" s="2" t="s">
        <v>246</v>
      </c>
      <c r="L17" s="2" t="s">
        <v>247</v>
      </c>
      <c r="M17" s="2" t="s">
        <v>248</v>
      </c>
      <c r="N17" s="2" t="s">
        <v>249</v>
      </c>
      <c r="O17" s="2" t="s">
        <v>250</v>
      </c>
      <c r="P17" s="2" t="s">
        <v>251</v>
      </c>
      <c r="Q17" s="2" t="s">
        <v>252</v>
      </c>
      <c r="R17" s="2" t="s">
        <v>253</v>
      </c>
      <c r="S17" s="2" t="s">
        <v>97</v>
      </c>
      <c r="T17" s="2">
        <v>0</v>
      </c>
    </row>
    <row r="18" spans="1:20" ht="54" customHeight="1">
      <c r="A18" s="2" t="s">
        <v>254</v>
      </c>
      <c r="B18" s="2" t="s">
        <v>46</v>
      </c>
      <c r="C18" s="2" t="s">
        <v>208</v>
      </c>
      <c r="D18" s="2" t="s">
        <v>140</v>
      </c>
      <c r="E18" s="2" t="s">
        <v>141</v>
      </c>
      <c r="F18" s="2" t="s">
        <v>47</v>
      </c>
      <c r="G18" s="2" t="s">
        <v>255</v>
      </c>
      <c r="H18" s="2" t="s">
        <v>143</v>
      </c>
      <c r="I18" s="2" t="s">
        <v>256</v>
      </c>
      <c r="J18" s="2" t="s">
        <v>211</v>
      </c>
      <c r="K18" s="2" t="s">
        <v>257</v>
      </c>
      <c r="L18" s="2" t="s">
        <v>258</v>
      </c>
      <c r="M18" s="2" t="s">
        <v>259</v>
      </c>
      <c r="N18" s="2" t="s">
        <v>260</v>
      </c>
      <c r="O18" s="2" t="s">
        <v>261</v>
      </c>
      <c r="P18" s="2" t="s">
        <v>262</v>
      </c>
      <c r="Q18" s="2" t="s">
        <v>229</v>
      </c>
      <c r="R18" s="2" t="s">
        <v>230</v>
      </c>
      <c r="S18" s="2" t="s">
        <v>97</v>
      </c>
      <c r="T18" s="2">
        <v>1</v>
      </c>
    </row>
    <row r="19" spans="1:20" ht="54" customHeight="1">
      <c r="A19" s="2" t="s">
        <v>263</v>
      </c>
      <c r="B19" s="2" t="s">
        <v>46</v>
      </c>
      <c r="C19" s="2" t="s">
        <v>208</v>
      </c>
      <c r="D19" s="2" t="s">
        <v>154</v>
      </c>
      <c r="E19" s="2" t="s">
        <v>155</v>
      </c>
      <c r="F19" s="2" t="s">
        <v>47</v>
      </c>
      <c r="G19" s="2" t="s">
        <v>264</v>
      </c>
      <c r="H19" s="2" t="s">
        <v>143</v>
      </c>
      <c r="I19" s="2" t="s">
        <v>265</v>
      </c>
      <c r="J19" s="2" t="s">
        <v>266</v>
      </c>
      <c r="K19" s="2" t="s">
        <v>267</v>
      </c>
      <c r="L19" s="2" t="s">
        <v>268</v>
      </c>
      <c r="M19" s="2" t="s">
        <v>269</v>
      </c>
      <c r="N19" s="2" t="s">
        <v>270</v>
      </c>
      <c r="O19" s="2" t="s">
        <v>271</v>
      </c>
      <c r="P19" s="2" t="s">
        <v>272</v>
      </c>
      <c r="Q19" s="2" t="s">
        <v>273</v>
      </c>
      <c r="R19" s="2" t="s">
        <v>274</v>
      </c>
      <c r="S19" s="2" t="s">
        <v>97</v>
      </c>
      <c r="T19" s="2">
        <v>1</v>
      </c>
    </row>
    <row r="20" spans="1:20" ht="54" customHeight="1">
      <c r="A20" s="2" t="s">
        <v>275</v>
      </c>
      <c r="B20" s="2" t="s">
        <v>46</v>
      </c>
      <c r="C20" s="2" t="s">
        <v>208</v>
      </c>
      <c r="D20" s="2" t="s">
        <v>167</v>
      </c>
      <c r="E20" s="2" t="s">
        <v>168</v>
      </c>
      <c r="F20" s="2" t="s">
        <v>84</v>
      </c>
      <c r="G20" s="2" t="s">
        <v>276</v>
      </c>
      <c r="H20" s="2" t="s">
        <v>86</v>
      </c>
      <c r="I20" s="2" t="s">
        <v>277</v>
      </c>
      <c r="J20" s="2" t="s">
        <v>278</v>
      </c>
      <c r="K20" s="2" t="s">
        <v>279</v>
      </c>
      <c r="L20" s="2" t="s">
        <v>280</v>
      </c>
      <c r="M20" s="2" t="s">
        <v>281</v>
      </c>
      <c r="N20" s="2" t="s">
        <v>282</v>
      </c>
      <c r="O20" s="2" t="s">
        <v>176</v>
      </c>
      <c r="P20" s="2" t="s">
        <v>176</v>
      </c>
      <c r="Q20" s="2" t="s">
        <v>283</v>
      </c>
      <c r="R20" s="2" t="s">
        <v>284</v>
      </c>
      <c r="S20" s="2" t="s">
        <v>97</v>
      </c>
      <c r="T20" s="2">
        <v>0</v>
      </c>
    </row>
    <row r="21" spans="1:20" ht="54" customHeight="1">
      <c r="A21" s="2" t="s">
        <v>285</v>
      </c>
      <c r="B21" s="2" t="s">
        <v>46</v>
      </c>
      <c r="C21" s="2" t="s">
        <v>208</v>
      </c>
      <c r="D21" s="2" t="s">
        <v>180</v>
      </c>
      <c r="E21" s="2" t="s">
        <v>181</v>
      </c>
      <c r="F21" s="2" t="s">
        <v>47</v>
      </c>
      <c r="G21" s="2" t="s">
        <v>286</v>
      </c>
      <c r="H21" s="2" t="s">
        <v>143</v>
      </c>
      <c r="I21" s="2" t="s">
        <v>287</v>
      </c>
      <c r="J21" s="2" t="s">
        <v>288</v>
      </c>
      <c r="K21" s="2" t="s">
        <v>289</v>
      </c>
      <c r="L21" s="2" t="s">
        <v>290</v>
      </c>
      <c r="M21" s="2" t="s">
        <v>291</v>
      </c>
      <c r="N21" s="2" t="s">
        <v>292</v>
      </c>
      <c r="O21" s="2" t="s">
        <v>293</v>
      </c>
      <c r="P21" s="2" t="s">
        <v>294</v>
      </c>
      <c r="Q21" s="2" t="s">
        <v>295</v>
      </c>
      <c r="R21" s="2" t="s">
        <v>296</v>
      </c>
      <c r="S21" s="2" t="s">
        <v>97</v>
      </c>
      <c r="T21" s="2">
        <v>1</v>
      </c>
    </row>
    <row r="22" spans="1:20" ht="54" customHeight="1">
      <c r="A22" s="2" t="s">
        <v>297</v>
      </c>
      <c r="B22" s="2" t="s">
        <v>46</v>
      </c>
      <c r="C22" s="2" t="s">
        <v>208</v>
      </c>
      <c r="D22" s="2" t="s">
        <v>195</v>
      </c>
      <c r="E22" s="2" t="s">
        <v>196</v>
      </c>
      <c r="F22" s="2" t="s">
        <v>84</v>
      </c>
      <c r="G22" s="2" t="s">
        <v>298</v>
      </c>
      <c r="H22" s="2" t="s">
        <v>198</v>
      </c>
      <c r="I22" s="2" t="s">
        <v>299</v>
      </c>
      <c r="J22" s="2" t="s">
        <v>300</v>
      </c>
      <c r="K22" s="2" t="s">
        <v>279</v>
      </c>
      <c r="L22" s="2" t="s">
        <v>301</v>
      </c>
      <c r="M22" s="2" t="s">
        <v>203</v>
      </c>
      <c r="N22" s="2" t="s">
        <v>302</v>
      </c>
      <c r="O22" s="2" t="s">
        <v>176</v>
      </c>
      <c r="P22" s="2" t="s">
        <v>176</v>
      </c>
      <c r="Q22" s="2" t="s">
        <v>303</v>
      </c>
      <c r="R22" s="2" t="s">
        <v>304</v>
      </c>
      <c r="S22" s="2" t="s">
        <v>97</v>
      </c>
      <c r="T22" s="2">
        <v>0</v>
      </c>
    </row>
    <row r="23" spans="1:20" ht="54" customHeight="1">
      <c r="A23" s="2" t="s">
        <v>305</v>
      </c>
      <c r="B23" s="2" t="s">
        <v>48</v>
      </c>
      <c r="C23" s="2" t="s">
        <v>306</v>
      </c>
      <c r="D23" s="2" t="s">
        <v>82</v>
      </c>
      <c r="E23" s="2" t="s">
        <v>83</v>
      </c>
      <c r="F23" s="2" t="s">
        <v>84</v>
      </c>
      <c r="G23" s="2" t="s">
        <v>307</v>
      </c>
      <c r="H23" s="2" t="s">
        <v>86</v>
      </c>
      <c r="I23" s="2" t="s">
        <v>308</v>
      </c>
      <c r="J23" s="2" t="s">
        <v>278</v>
      </c>
      <c r="K23" s="2" t="s">
        <v>309</v>
      </c>
      <c r="L23" s="2" t="s">
        <v>310</v>
      </c>
      <c r="M23" s="2" t="s">
        <v>311</v>
      </c>
      <c r="N23" s="2" t="s">
        <v>312</v>
      </c>
      <c r="O23" s="2" t="s">
        <v>313</v>
      </c>
      <c r="P23" s="2" t="s">
        <v>313</v>
      </c>
      <c r="Q23" s="2" t="s">
        <v>314</v>
      </c>
      <c r="R23" s="2" t="s">
        <v>315</v>
      </c>
      <c r="S23" s="2" t="s">
        <v>97</v>
      </c>
      <c r="T23" s="2">
        <v>0</v>
      </c>
    </row>
    <row r="24" spans="1:20" ht="54" customHeight="1">
      <c r="A24" s="2" t="s">
        <v>316</v>
      </c>
      <c r="B24" s="2" t="s">
        <v>48</v>
      </c>
      <c r="C24" s="2" t="s">
        <v>306</v>
      </c>
      <c r="D24" s="2" t="s">
        <v>99</v>
      </c>
      <c r="E24" s="2" t="s">
        <v>100</v>
      </c>
      <c r="F24" s="2" t="s">
        <v>84</v>
      </c>
      <c r="G24" s="2" t="s">
        <v>317</v>
      </c>
      <c r="H24" s="2" t="s">
        <v>86</v>
      </c>
      <c r="I24" s="2" t="s">
        <v>308</v>
      </c>
      <c r="J24" s="2" t="s">
        <v>278</v>
      </c>
      <c r="K24" s="2" t="s">
        <v>309</v>
      </c>
      <c r="L24" s="2" t="s">
        <v>310</v>
      </c>
      <c r="M24" s="2" t="s">
        <v>311</v>
      </c>
      <c r="N24" s="2" t="s">
        <v>312</v>
      </c>
      <c r="O24" s="2" t="s">
        <v>313</v>
      </c>
      <c r="P24" s="2" t="s">
        <v>313</v>
      </c>
      <c r="Q24" s="2" t="s">
        <v>314</v>
      </c>
      <c r="R24" s="2" t="s">
        <v>315</v>
      </c>
      <c r="S24" s="2" t="s">
        <v>97</v>
      </c>
      <c r="T24" s="2">
        <v>0</v>
      </c>
    </row>
    <row r="25" spans="1:20" ht="54" customHeight="1">
      <c r="A25" s="2" t="s">
        <v>318</v>
      </c>
      <c r="B25" s="2" t="s">
        <v>48</v>
      </c>
      <c r="C25" s="2" t="s">
        <v>306</v>
      </c>
      <c r="D25" s="2" t="s">
        <v>113</v>
      </c>
      <c r="E25" s="2" t="s">
        <v>114</v>
      </c>
      <c r="F25" s="2" t="s">
        <v>84</v>
      </c>
      <c r="G25" s="2" t="s">
        <v>319</v>
      </c>
      <c r="H25" s="2" t="s">
        <v>86</v>
      </c>
      <c r="I25" s="2" t="s">
        <v>308</v>
      </c>
      <c r="J25" s="2" t="s">
        <v>278</v>
      </c>
      <c r="K25" s="2" t="s">
        <v>309</v>
      </c>
      <c r="L25" s="2" t="s">
        <v>310</v>
      </c>
      <c r="M25" s="2" t="s">
        <v>311</v>
      </c>
      <c r="N25" s="2" t="s">
        <v>312</v>
      </c>
      <c r="O25" s="2" t="s">
        <v>313</v>
      </c>
      <c r="P25" s="2" t="s">
        <v>313</v>
      </c>
      <c r="Q25" s="2" t="s">
        <v>314</v>
      </c>
      <c r="R25" s="2" t="s">
        <v>315</v>
      </c>
      <c r="S25" s="2" t="s">
        <v>97</v>
      </c>
      <c r="T25" s="2">
        <v>0</v>
      </c>
    </row>
    <row r="26" spans="1:20" ht="54" customHeight="1">
      <c r="A26" s="2" t="s">
        <v>320</v>
      </c>
      <c r="B26" s="2" t="s">
        <v>48</v>
      </c>
      <c r="C26" s="2" t="s">
        <v>306</v>
      </c>
      <c r="D26" s="2" t="s">
        <v>126</v>
      </c>
      <c r="E26" s="2" t="s">
        <v>127</v>
      </c>
      <c r="F26" s="2" t="s">
        <v>84</v>
      </c>
      <c r="G26" s="2" t="s">
        <v>321</v>
      </c>
      <c r="H26" s="2" t="s">
        <v>86</v>
      </c>
      <c r="I26" s="2" t="s">
        <v>308</v>
      </c>
      <c r="J26" s="2" t="s">
        <v>278</v>
      </c>
      <c r="K26" s="2" t="s">
        <v>309</v>
      </c>
      <c r="L26" s="2" t="s">
        <v>310</v>
      </c>
      <c r="M26" s="2" t="s">
        <v>311</v>
      </c>
      <c r="N26" s="2" t="s">
        <v>312</v>
      </c>
      <c r="O26" s="2" t="s">
        <v>313</v>
      </c>
      <c r="P26" s="2" t="s">
        <v>313</v>
      </c>
      <c r="Q26" s="2" t="s">
        <v>314</v>
      </c>
      <c r="R26" s="2" t="s">
        <v>315</v>
      </c>
      <c r="S26" s="2" t="s">
        <v>97</v>
      </c>
      <c r="T26" s="2">
        <v>0</v>
      </c>
    </row>
    <row r="27" spans="1:20" ht="54" customHeight="1">
      <c r="A27" s="2" t="s">
        <v>322</v>
      </c>
      <c r="B27" s="2" t="s">
        <v>48</v>
      </c>
      <c r="C27" s="2" t="s">
        <v>306</v>
      </c>
      <c r="D27" s="2" t="s">
        <v>140</v>
      </c>
      <c r="E27" s="2" t="s">
        <v>141</v>
      </c>
      <c r="F27" s="2" t="s">
        <v>84</v>
      </c>
      <c r="G27" s="2" t="s">
        <v>323</v>
      </c>
      <c r="H27" s="2" t="s">
        <v>86</v>
      </c>
      <c r="I27" s="2" t="s">
        <v>308</v>
      </c>
      <c r="J27" s="2" t="s">
        <v>278</v>
      </c>
      <c r="K27" s="2" t="s">
        <v>309</v>
      </c>
      <c r="L27" s="2" t="s">
        <v>310</v>
      </c>
      <c r="M27" s="2" t="s">
        <v>311</v>
      </c>
      <c r="N27" s="2" t="s">
        <v>312</v>
      </c>
      <c r="O27" s="2" t="s">
        <v>313</v>
      </c>
      <c r="P27" s="2" t="s">
        <v>313</v>
      </c>
      <c r="Q27" s="2" t="s">
        <v>314</v>
      </c>
      <c r="R27" s="2" t="s">
        <v>315</v>
      </c>
      <c r="S27" s="2" t="s">
        <v>97</v>
      </c>
      <c r="T27" s="2">
        <v>0</v>
      </c>
    </row>
    <row r="28" spans="1:20" ht="54" customHeight="1">
      <c r="A28" s="2" t="s">
        <v>324</v>
      </c>
      <c r="B28" s="2" t="s">
        <v>48</v>
      </c>
      <c r="C28" s="2" t="s">
        <v>306</v>
      </c>
      <c r="D28" s="2" t="s">
        <v>154</v>
      </c>
      <c r="E28" s="2" t="s">
        <v>155</v>
      </c>
      <c r="F28" s="2" t="s">
        <v>84</v>
      </c>
      <c r="G28" s="2" t="s">
        <v>325</v>
      </c>
      <c r="H28" s="2" t="s">
        <v>86</v>
      </c>
      <c r="I28" s="2" t="s">
        <v>308</v>
      </c>
      <c r="J28" s="2" t="s">
        <v>278</v>
      </c>
      <c r="K28" s="2" t="s">
        <v>309</v>
      </c>
      <c r="L28" s="2" t="s">
        <v>310</v>
      </c>
      <c r="M28" s="2" t="s">
        <v>311</v>
      </c>
      <c r="N28" s="2" t="s">
        <v>312</v>
      </c>
      <c r="O28" s="2" t="s">
        <v>313</v>
      </c>
      <c r="P28" s="2" t="s">
        <v>313</v>
      </c>
      <c r="Q28" s="2" t="s">
        <v>314</v>
      </c>
      <c r="R28" s="2" t="s">
        <v>315</v>
      </c>
      <c r="S28" s="2" t="s">
        <v>97</v>
      </c>
      <c r="T28" s="2">
        <v>0</v>
      </c>
    </row>
    <row r="29" spans="1:20" ht="54" customHeight="1">
      <c r="A29" s="2" t="s">
        <v>326</v>
      </c>
      <c r="B29" s="2" t="s">
        <v>48</v>
      </c>
      <c r="C29" s="2" t="s">
        <v>306</v>
      </c>
      <c r="D29" s="2" t="s">
        <v>167</v>
      </c>
      <c r="E29" s="2" t="s">
        <v>168</v>
      </c>
      <c r="F29" s="2" t="s">
        <v>84</v>
      </c>
      <c r="G29" s="2" t="s">
        <v>327</v>
      </c>
      <c r="H29" s="2" t="s">
        <v>86</v>
      </c>
      <c r="I29" s="2" t="s">
        <v>308</v>
      </c>
      <c r="J29" s="2" t="s">
        <v>278</v>
      </c>
      <c r="K29" s="2" t="s">
        <v>309</v>
      </c>
      <c r="L29" s="2" t="s">
        <v>310</v>
      </c>
      <c r="M29" s="2" t="s">
        <v>311</v>
      </c>
      <c r="N29" s="2" t="s">
        <v>312</v>
      </c>
      <c r="O29" s="2" t="s">
        <v>313</v>
      </c>
      <c r="P29" s="2" t="s">
        <v>313</v>
      </c>
      <c r="Q29" s="2" t="s">
        <v>328</v>
      </c>
      <c r="R29" s="2" t="s">
        <v>329</v>
      </c>
      <c r="S29" s="2" t="s">
        <v>97</v>
      </c>
      <c r="T29" s="2">
        <v>0</v>
      </c>
    </row>
    <row r="30" spans="1:20" ht="54" customHeight="1">
      <c r="A30" s="2" t="s">
        <v>330</v>
      </c>
      <c r="B30" s="2" t="s">
        <v>48</v>
      </c>
      <c r="C30" s="2" t="s">
        <v>306</v>
      </c>
      <c r="D30" s="2" t="s">
        <v>180</v>
      </c>
      <c r="E30" s="2" t="s">
        <v>181</v>
      </c>
      <c r="F30" s="2" t="s">
        <v>84</v>
      </c>
      <c r="G30" s="2" t="s">
        <v>331</v>
      </c>
      <c r="H30" s="2" t="s">
        <v>86</v>
      </c>
      <c r="I30" s="2" t="s">
        <v>308</v>
      </c>
      <c r="J30" s="2" t="s">
        <v>278</v>
      </c>
      <c r="K30" s="2" t="s">
        <v>309</v>
      </c>
      <c r="L30" s="2" t="s">
        <v>310</v>
      </c>
      <c r="M30" s="2" t="s">
        <v>311</v>
      </c>
      <c r="N30" s="2" t="s">
        <v>312</v>
      </c>
      <c r="O30" s="2" t="s">
        <v>313</v>
      </c>
      <c r="P30" s="2" t="s">
        <v>313</v>
      </c>
      <c r="Q30" s="2" t="s">
        <v>314</v>
      </c>
      <c r="R30" s="2" t="s">
        <v>315</v>
      </c>
      <c r="S30" s="2" t="s">
        <v>97</v>
      </c>
      <c r="T30" s="2">
        <v>0</v>
      </c>
    </row>
    <row r="31" spans="1:20" ht="54" customHeight="1">
      <c r="A31" s="2" t="s">
        <v>332</v>
      </c>
      <c r="B31" s="2" t="s">
        <v>48</v>
      </c>
      <c r="C31" s="2" t="s">
        <v>306</v>
      </c>
      <c r="D31" s="2" t="s">
        <v>195</v>
      </c>
      <c r="E31" s="2" t="s">
        <v>196</v>
      </c>
      <c r="F31" s="2" t="s">
        <v>84</v>
      </c>
      <c r="G31" s="2" t="s">
        <v>333</v>
      </c>
      <c r="H31" s="2" t="s">
        <v>86</v>
      </c>
      <c r="I31" s="2" t="s">
        <v>308</v>
      </c>
      <c r="J31" s="2" t="s">
        <v>278</v>
      </c>
      <c r="K31" s="2" t="s">
        <v>309</v>
      </c>
      <c r="L31" s="2" t="s">
        <v>310</v>
      </c>
      <c r="M31" s="2" t="s">
        <v>311</v>
      </c>
      <c r="N31" s="2" t="s">
        <v>312</v>
      </c>
      <c r="O31" s="2" t="s">
        <v>313</v>
      </c>
      <c r="P31" s="2" t="s">
        <v>313</v>
      </c>
      <c r="Q31" s="2" t="s">
        <v>328</v>
      </c>
      <c r="R31" s="2" t="s">
        <v>329</v>
      </c>
      <c r="S31" s="2" t="s">
        <v>97</v>
      </c>
      <c r="T31" s="2">
        <v>0</v>
      </c>
    </row>
    <row r="32" spans="1:20" ht="54" customHeight="1">
      <c r="A32" s="2" t="s">
        <v>334</v>
      </c>
      <c r="B32" s="2" t="s">
        <v>50</v>
      </c>
      <c r="C32" s="2" t="s">
        <v>335</v>
      </c>
      <c r="D32" s="2" t="s">
        <v>82</v>
      </c>
      <c r="E32" s="2" t="s">
        <v>83</v>
      </c>
      <c r="F32" s="2" t="s">
        <v>49</v>
      </c>
      <c r="G32" s="2" t="s">
        <v>336</v>
      </c>
      <c r="H32" s="2" t="s">
        <v>337</v>
      </c>
      <c r="I32" s="2" t="s">
        <v>338</v>
      </c>
      <c r="J32" s="2" t="s">
        <v>339</v>
      </c>
      <c r="K32" s="2" t="s">
        <v>340</v>
      </c>
      <c r="L32" s="2" t="s">
        <v>341</v>
      </c>
      <c r="M32" s="2" t="s">
        <v>342</v>
      </c>
      <c r="N32" s="2" t="s">
        <v>343</v>
      </c>
      <c r="O32" s="2" t="s">
        <v>344</v>
      </c>
      <c r="P32" s="2" t="s">
        <v>344</v>
      </c>
      <c r="Q32" s="2" t="s">
        <v>345</v>
      </c>
      <c r="R32" s="2" t="s">
        <v>346</v>
      </c>
      <c r="S32" s="2" t="s">
        <v>97</v>
      </c>
      <c r="T32" s="2">
        <v>1</v>
      </c>
    </row>
    <row r="33" spans="1:20" ht="54" customHeight="1">
      <c r="A33" s="2" t="s">
        <v>347</v>
      </c>
      <c r="B33" s="2" t="s">
        <v>50</v>
      </c>
      <c r="C33" s="2" t="s">
        <v>335</v>
      </c>
      <c r="D33" s="2" t="s">
        <v>99</v>
      </c>
      <c r="E33" s="2" t="s">
        <v>100</v>
      </c>
      <c r="F33" s="2" t="s">
        <v>49</v>
      </c>
      <c r="G33" s="2" t="s">
        <v>348</v>
      </c>
      <c r="H33" s="2" t="s">
        <v>143</v>
      </c>
      <c r="I33" s="2" t="s">
        <v>349</v>
      </c>
      <c r="J33" s="2" t="s">
        <v>350</v>
      </c>
      <c r="K33" s="2" t="s">
        <v>351</v>
      </c>
      <c r="L33" s="2" t="s">
        <v>352</v>
      </c>
      <c r="M33" s="2" t="s">
        <v>353</v>
      </c>
      <c r="N33" s="2" t="s">
        <v>354</v>
      </c>
      <c r="O33" s="2" t="s">
        <v>176</v>
      </c>
      <c r="P33" s="2" t="s">
        <v>176</v>
      </c>
      <c r="Q33" s="2" t="s">
        <v>355</v>
      </c>
      <c r="R33" s="2" t="s">
        <v>356</v>
      </c>
      <c r="S33" s="2" t="s">
        <v>97</v>
      </c>
      <c r="T33" s="2">
        <v>1</v>
      </c>
    </row>
    <row r="34" spans="1:20" ht="54" customHeight="1">
      <c r="A34" s="2" t="s">
        <v>357</v>
      </c>
      <c r="B34" s="2" t="s">
        <v>50</v>
      </c>
      <c r="C34" s="2" t="s">
        <v>335</v>
      </c>
      <c r="D34" s="2" t="s">
        <v>113</v>
      </c>
      <c r="E34" s="2" t="s">
        <v>114</v>
      </c>
      <c r="F34" s="2" t="s">
        <v>49</v>
      </c>
      <c r="G34" s="2" t="s">
        <v>358</v>
      </c>
      <c r="H34" s="2" t="s">
        <v>143</v>
      </c>
      <c r="I34" s="2" t="s">
        <v>359</v>
      </c>
      <c r="J34" s="2" t="s">
        <v>360</v>
      </c>
      <c r="K34" s="2" t="s">
        <v>361</v>
      </c>
      <c r="L34" s="2" t="s">
        <v>362</v>
      </c>
      <c r="M34" s="2" t="s">
        <v>363</v>
      </c>
      <c r="N34" s="2" t="s">
        <v>364</v>
      </c>
      <c r="O34" s="2" t="s">
        <v>176</v>
      </c>
      <c r="P34" s="2" t="s">
        <v>176</v>
      </c>
      <c r="Q34" s="2" t="s">
        <v>365</v>
      </c>
      <c r="R34" s="2" t="s">
        <v>366</v>
      </c>
      <c r="S34" s="2" t="s">
        <v>97</v>
      </c>
      <c r="T34" s="2">
        <v>1</v>
      </c>
    </row>
    <row r="35" spans="1:20" ht="54" customHeight="1">
      <c r="A35" s="2" t="s">
        <v>367</v>
      </c>
      <c r="B35" s="2" t="s">
        <v>50</v>
      </c>
      <c r="C35" s="2" t="s">
        <v>335</v>
      </c>
      <c r="D35" s="2" t="s">
        <v>126</v>
      </c>
      <c r="E35" s="2" t="s">
        <v>127</v>
      </c>
      <c r="F35" s="2" t="s">
        <v>47</v>
      </c>
      <c r="G35" s="2" t="s">
        <v>368</v>
      </c>
      <c r="H35" s="2" t="s">
        <v>337</v>
      </c>
      <c r="I35" s="2" t="s">
        <v>369</v>
      </c>
      <c r="J35" s="2" t="s">
        <v>370</v>
      </c>
      <c r="K35" s="2" t="s">
        <v>371</v>
      </c>
      <c r="L35" s="2" t="s">
        <v>372</v>
      </c>
      <c r="M35" s="2" t="s">
        <v>373</v>
      </c>
      <c r="N35" s="2" t="s">
        <v>374</v>
      </c>
      <c r="O35" s="2" t="s">
        <v>176</v>
      </c>
      <c r="P35" s="2" t="s">
        <v>176</v>
      </c>
      <c r="Q35" s="2" t="s">
        <v>375</v>
      </c>
      <c r="R35" s="2" t="s">
        <v>376</v>
      </c>
      <c r="S35" s="2" t="s">
        <v>97</v>
      </c>
      <c r="T35" s="2">
        <v>1</v>
      </c>
    </row>
    <row r="36" spans="1:20" ht="54" customHeight="1">
      <c r="A36" s="2" t="s">
        <v>377</v>
      </c>
      <c r="B36" s="2" t="s">
        <v>50</v>
      </c>
      <c r="C36" s="2" t="s">
        <v>335</v>
      </c>
      <c r="D36" s="2" t="s">
        <v>140</v>
      </c>
      <c r="E36" s="2" t="s">
        <v>141</v>
      </c>
      <c r="F36" s="2" t="s">
        <v>49</v>
      </c>
      <c r="G36" s="2" t="s">
        <v>378</v>
      </c>
      <c r="H36" s="2" t="s">
        <v>143</v>
      </c>
      <c r="I36" s="2" t="s">
        <v>379</v>
      </c>
      <c r="J36" s="2" t="s">
        <v>380</v>
      </c>
      <c r="K36" s="2" t="s">
        <v>381</v>
      </c>
      <c r="L36" s="2" t="s">
        <v>382</v>
      </c>
      <c r="M36" s="2" t="s">
        <v>383</v>
      </c>
      <c r="N36" s="2" t="s">
        <v>384</v>
      </c>
      <c r="O36" s="2" t="s">
        <v>176</v>
      </c>
      <c r="P36" s="2" t="s">
        <v>176</v>
      </c>
      <c r="Q36" s="2" t="s">
        <v>385</v>
      </c>
      <c r="R36" s="2" t="s">
        <v>386</v>
      </c>
      <c r="S36" s="2" t="s">
        <v>97</v>
      </c>
      <c r="T36" s="2">
        <v>1</v>
      </c>
    </row>
    <row r="37" spans="1:20" ht="54" customHeight="1">
      <c r="A37" s="2" t="s">
        <v>387</v>
      </c>
      <c r="B37" s="2" t="s">
        <v>50</v>
      </c>
      <c r="C37" s="2" t="s">
        <v>335</v>
      </c>
      <c r="D37" s="2" t="s">
        <v>154</v>
      </c>
      <c r="E37" s="2" t="s">
        <v>155</v>
      </c>
      <c r="F37" s="2" t="s">
        <v>49</v>
      </c>
      <c r="G37" s="2" t="s">
        <v>388</v>
      </c>
      <c r="H37" s="2" t="s">
        <v>143</v>
      </c>
      <c r="I37" s="2" t="s">
        <v>389</v>
      </c>
      <c r="J37" s="2" t="s">
        <v>390</v>
      </c>
      <c r="K37" s="2" t="s">
        <v>391</v>
      </c>
      <c r="L37" s="2" t="s">
        <v>392</v>
      </c>
      <c r="M37" s="2" t="s">
        <v>393</v>
      </c>
      <c r="N37" s="2" t="s">
        <v>394</v>
      </c>
      <c r="O37" s="2" t="s">
        <v>176</v>
      </c>
      <c r="P37" s="2" t="s">
        <v>176</v>
      </c>
      <c r="Q37" s="2" t="s">
        <v>395</v>
      </c>
      <c r="R37" s="2" t="s">
        <v>396</v>
      </c>
      <c r="S37" s="2" t="s">
        <v>97</v>
      </c>
      <c r="T37" s="2">
        <v>1</v>
      </c>
    </row>
    <row r="38" spans="1:20" ht="54" customHeight="1">
      <c r="A38" s="2" t="s">
        <v>397</v>
      </c>
      <c r="B38" s="2" t="s">
        <v>50</v>
      </c>
      <c r="C38" s="2" t="s">
        <v>335</v>
      </c>
      <c r="D38" s="2" t="s">
        <v>167</v>
      </c>
      <c r="E38" s="2" t="s">
        <v>168</v>
      </c>
      <c r="F38" s="2" t="s">
        <v>47</v>
      </c>
      <c r="G38" s="2" t="s">
        <v>398</v>
      </c>
      <c r="H38" s="2" t="s">
        <v>337</v>
      </c>
      <c r="I38" s="2" t="s">
        <v>399</v>
      </c>
      <c r="J38" s="2" t="s">
        <v>400</v>
      </c>
      <c r="K38" s="2" t="s">
        <v>401</v>
      </c>
      <c r="L38" s="2" t="s">
        <v>402</v>
      </c>
      <c r="M38" s="2" t="s">
        <v>403</v>
      </c>
      <c r="N38" s="2" t="s">
        <v>404</v>
      </c>
      <c r="O38" s="2" t="s">
        <v>405</v>
      </c>
      <c r="P38" s="2" t="s">
        <v>406</v>
      </c>
      <c r="Q38" s="2" t="s">
        <v>407</v>
      </c>
      <c r="R38" s="2" t="s">
        <v>408</v>
      </c>
      <c r="S38" s="2" t="s">
        <v>97</v>
      </c>
      <c r="T38" s="2">
        <v>1</v>
      </c>
    </row>
    <row r="39" spans="1:20" ht="54" customHeight="1">
      <c r="A39" s="2" t="s">
        <v>409</v>
      </c>
      <c r="B39" s="2" t="s">
        <v>50</v>
      </c>
      <c r="C39" s="2" t="s">
        <v>335</v>
      </c>
      <c r="D39" s="2" t="s">
        <v>180</v>
      </c>
      <c r="E39" s="2" t="s">
        <v>181</v>
      </c>
      <c r="F39" s="2" t="s">
        <v>47</v>
      </c>
      <c r="G39" s="2" t="s">
        <v>410</v>
      </c>
      <c r="H39" s="2" t="s">
        <v>143</v>
      </c>
      <c r="I39" s="2" t="s">
        <v>411</v>
      </c>
      <c r="J39" s="2" t="s">
        <v>412</v>
      </c>
      <c r="K39" s="2" t="s">
        <v>413</v>
      </c>
      <c r="L39" s="2" t="s">
        <v>414</v>
      </c>
      <c r="M39" s="2" t="s">
        <v>415</v>
      </c>
      <c r="N39" s="2" t="s">
        <v>416</v>
      </c>
      <c r="O39" s="2" t="s">
        <v>417</v>
      </c>
      <c r="P39" s="2" t="s">
        <v>418</v>
      </c>
      <c r="Q39" s="2" t="s">
        <v>419</v>
      </c>
      <c r="R39" s="2" t="s">
        <v>420</v>
      </c>
      <c r="S39" s="2" t="s">
        <v>97</v>
      </c>
      <c r="T39" s="2">
        <v>1</v>
      </c>
    </row>
    <row r="40" spans="1:20" ht="54" customHeight="1">
      <c r="A40" s="2" t="s">
        <v>421</v>
      </c>
      <c r="B40" s="2" t="s">
        <v>50</v>
      </c>
      <c r="C40" s="2" t="s">
        <v>335</v>
      </c>
      <c r="D40" s="2" t="s">
        <v>195</v>
      </c>
      <c r="E40" s="2" t="s">
        <v>196</v>
      </c>
      <c r="F40" s="2" t="s">
        <v>47</v>
      </c>
      <c r="G40" s="2" t="s">
        <v>422</v>
      </c>
      <c r="H40" s="2" t="s">
        <v>423</v>
      </c>
      <c r="I40" s="2" t="s">
        <v>424</v>
      </c>
      <c r="J40" s="2" t="s">
        <v>425</v>
      </c>
      <c r="K40" s="2" t="s">
        <v>426</v>
      </c>
      <c r="L40" s="2" t="s">
        <v>427</v>
      </c>
      <c r="M40" s="2" t="s">
        <v>428</v>
      </c>
      <c r="N40" s="2" t="s">
        <v>429</v>
      </c>
      <c r="O40" s="2" t="s">
        <v>430</v>
      </c>
      <c r="P40" s="2" t="s">
        <v>431</v>
      </c>
      <c r="Q40" s="2" t="s">
        <v>432</v>
      </c>
      <c r="R40" s="2" t="s">
        <v>433</v>
      </c>
      <c r="S40" s="2" t="s">
        <v>97</v>
      </c>
      <c r="T40" s="2">
        <v>1</v>
      </c>
    </row>
  </sheetData>
  <mergeCells count="2">
    <mergeCell ref="A1:T1"/>
    <mergeCell ref="A2:T2"/>
  </mergeCells>
  <phoneticPr fontId="8" type="noConversion"/>
  <conditionalFormatting sqref="F5:F40">
    <cfRule type="expression" dxfId="3" priority="1">
      <formula>F5="Direct"</formula>
    </cfRule>
    <cfRule type="expression" dxfId="2" priority="2">
      <formula>F5="Conditional"</formula>
    </cfRule>
    <cfRule type="expression" dxfId="1" priority="3">
      <formula>F5="None"</formula>
    </cfRule>
  </conditionalFormatting>
  <conditionalFormatting sqref="H5:H40">
    <cfRule type="expression" dxfId="0" priority="4">
      <formula>ISNUMBER(SEARCH("A",H5))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workbookViewId="0"/>
  </sheetViews>
  <sheetFormatPr defaultRowHeight="14.25"/>
  <cols>
    <col min="1" max="5" width="18" customWidth="1"/>
  </cols>
  <sheetData>
    <row r="1" spans="1:5" ht="27.95" customHeight="1">
      <c r="A1" s="5" t="s">
        <v>434</v>
      </c>
      <c r="B1" s="5"/>
      <c r="C1" s="5"/>
      <c r="D1" s="5"/>
      <c r="E1" s="5"/>
    </row>
    <row r="2" spans="1:5">
      <c r="A2" s="11" t="s">
        <v>435</v>
      </c>
      <c r="B2" s="11"/>
      <c r="C2" s="11"/>
      <c r="D2" s="11"/>
      <c r="E2" s="11"/>
    </row>
    <row r="3" spans="1:5">
      <c r="A3" s="11"/>
      <c r="B3" s="11"/>
      <c r="C3" s="11"/>
      <c r="D3" s="11"/>
      <c r="E3" s="11"/>
    </row>
    <row r="5" spans="1:5" ht="92.1" customHeight="1">
      <c r="A5" s="1" t="s">
        <v>436</v>
      </c>
      <c r="B5" s="1" t="s">
        <v>437</v>
      </c>
      <c r="C5" s="1" t="s">
        <v>438</v>
      </c>
      <c r="D5" s="1" t="s">
        <v>439</v>
      </c>
      <c r="E5" s="1" t="s">
        <v>440</v>
      </c>
    </row>
    <row r="6" spans="1:5" ht="92.1" customHeight="1">
      <c r="A6" s="2" t="s">
        <v>441</v>
      </c>
      <c r="B6" s="2" t="s">
        <v>442</v>
      </c>
      <c r="C6" s="2" t="s">
        <v>443</v>
      </c>
      <c r="D6" s="2" t="s">
        <v>444</v>
      </c>
      <c r="E6" s="2" t="s">
        <v>445</v>
      </c>
    </row>
    <row r="7" spans="1:5" ht="92.1" customHeight="1">
      <c r="A7" s="2" t="s">
        <v>446</v>
      </c>
      <c r="B7" s="2" t="s">
        <v>447</v>
      </c>
      <c r="C7" s="2" t="s">
        <v>448</v>
      </c>
      <c r="D7" s="2" t="s">
        <v>449</v>
      </c>
      <c r="E7" s="2" t="s">
        <v>450</v>
      </c>
    </row>
    <row r="8" spans="1:5" ht="92.1" customHeight="1">
      <c r="A8" s="2" t="s">
        <v>451</v>
      </c>
      <c r="B8" s="2" t="s">
        <v>452</v>
      </c>
      <c r="C8" s="2" t="s">
        <v>452</v>
      </c>
      <c r="D8" s="2" t="s">
        <v>452</v>
      </c>
      <c r="E8" s="2" t="s">
        <v>453</v>
      </c>
    </row>
    <row r="9" spans="1:5" ht="92.1" customHeight="1">
      <c r="A9" s="2" t="s">
        <v>454</v>
      </c>
      <c r="B9" s="2" t="s">
        <v>455</v>
      </c>
      <c r="C9" s="2" t="s">
        <v>456</v>
      </c>
      <c r="D9" s="2" t="s">
        <v>457</v>
      </c>
      <c r="E9" s="2" t="s">
        <v>458</v>
      </c>
    </row>
    <row r="11" spans="1:5" ht="21.95" customHeight="1">
      <c r="A11" s="7" t="s">
        <v>459</v>
      </c>
      <c r="B11" s="7"/>
      <c r="C11" s="7"/>
      <c r="D11" s="7"/>
      <c r="E11" s="7"/>
    </row>
    <row r="12" spans="1:5" ht="15">
      <c r="A12" s="1" t="s">
        <v>436</v>
      </c>
      <c r="B12" s="1" t="s">
        <v>460</v>
      </c>
      <c r="C12" s="1" t="s">
        <v>461</v>
      </c>
      <c r="D12" s="1" t="s">
        <v>462</v>
      </c>
      <c r="E12" s="1" t="s">
        <v>463</v>
      </c>
    </row>
    <row r="13" spans="1:5">
      <c r="A13" s="4" t="s">
        <v>45</v>
      </c>
      <c r="B13" s="4">
        <f>COUNTIFS('36_Matrix'!$B$5:$B$40,"R",'36_Matrix'!$D$5:$D$40,"OC",'36_Matrix'!$T$5:$T$40,1)+COUNTIFS('36_Matrix'!$B$5:$B$40,"R",'36_Matrix'!$D$5:$D$40,"MC",'36_Matrix'!$T$5:$T$40,1)</f>
        <v>1</v>
      </c>
      <c r="C13" s="4">
        <f>COUNTIFS('36_Matrix'!$B$5:$B$40,"R",'36_Matrix'!$D$5:$D$40,"LR",'36_Matrix'!$T$5:$T$40,1)+COUNTIFS('36_Matrix'!$B$5:$B$40,"R",'36_Matrix'!$D$5:$D$40,"ADDR",'36_Matrix'!$T$5:$T$40,1)</f>
        <v>2</v>
      </c>
      <c r="D13" s="4">
        <f>COUNTIFS('36_Matrix'!$B$5:$B$40,"R",'36_Matrix'!$D$5:$D$40,"SL",'36_Matrix'!$T$5:$T$40,1)+COUNTIFS('36_Matrix'!$B$5:$B$40,"R",'36_Matrix'!$D$5:$D$40,"DA",'36_Matrix'!$T$5:$T$40,1)</f>
        <v>2</v>
      </c>
      <c r="E13" s="4">
        <f>COUNTIFS('36_Matrix'!$B$5:$B$40,"R",'36_Matrix'!$D$5:$D$40,"FX",'36_Matrix'!$T$5:$T$40,1)+COUNTIFS('36_Matrix'!$B$5:$B$40,"R",'36_Matrix'!$D$5:$D$40,"UBO",'36_Matrix'!$T$5:$T$40,1)+COUNTIFS('36_Matrix'!$B$5:$B$40,"R",'36_Matrix'!$D$5:$D$40,"NS",'36_Matrix'!$T$5:$T$40,1)</f>
        <v>1</v>
      </c>
    </row>
    <row r="14" spans="1:5">
      <c r="A14" s="4" t="s">
        <v>46</v>
      </c>
      <c r="B14" s="4">
        <f>COUNTIFS('36_Matrix'!$B$5:$B$40,"N",'36_Matrix'!$D$5:$D$40,"OC",'36_Matrix'!$T$5:$T$40,1)+COUNTIFS('36_Matrix'!$B$5:$B$40,"N",'36_Matrix'!$D$5:$D$40,"MC",'36_Matrix'!$T$5:$T$40,1)</f>
        <v>2</v>
      </c>
      <c r="C14" s="4">
        <f>COUNTIFS('36_Matrix'!$B$5:$B$40,"N",'36_Matrix'!$D$5:$D$40,"LR",'36_Matrix'!$T$5:$T$40,1)+COUNTIFS('36_Matrix'!$B$5:$B$40,"N",'36_Matrix'!$D$5:$D$40,"ADDR",'36_Matrix'!$T$5:$T$40,1)</f>
        <v>2</v>
      </c>
      <c r="D14" s="4">
        <f>COUNTIFS('36_Matrix'!$B$5:$B$40,"N",'36_Matrix'!$D$5:$D$40,"SL",'36_Matrix'!$T$5:$T$40,1)+COUNTIFS('36_Matrix'!$B$5:$B$40,"N",'36_Matrix'!$D$5:$D$40,"DA",'36_Matrix'!$T$5:$T$40,1)</f>
        <v>1</v>
      </c>
      <c r="E14" s="4">
        <f>COUNTIFS('36_Matrix'!$B$5:$B$40,"N",'36_Matrix'!$D$5:$D$40,"FX",'36_Matrix'!$T$5:$T$40,1)+COUNTIFS('36_Matrix'!$B$5:$B$40,"N",'36_Matrix'!$D$5:$D$40,"UBO",'36_Matrix'!$T$5:$T$40,1)+COUNTIFS('36_Matrix'!$B$5:$B$40,"N",'36_Matrix'!$D$5:$D$40,"NS",'36_Matrix'!$T$5:$T$40,1)</f>
        <v>1</v>
      </c>
    </row>
    <row r="15" spans="1:5">
      <c r="A15" s="4" t="s">
        <v>48</v>
      </c>
      <c r="B15" s="4">
        <f>COUNTIFS('36_Matrix'!$B$5:$B$40,"C",'36_Matrix'!$D$5:$D$40,"OC",'36_Matrix'!$T$5:$T$40,1)+COUNTIFS('36_Matrix'!$B$5:$B$40,"C",'36_Matrix'!$D$5:$D$40,"MC",'36_Matrix'!$T$5:$T$40,1)</f>
        <v>0</v>
      </c>
      <c r="C15" s="4">
        <f>COUNTIFS('36_Matrix'!$B$5:$B$40,"C",'36_Matrix'!$D$5:$D$40,"LR",'36_Matrix'!$T$5:$T$40,1)+COUNTIFS('36_Matrix'!$B$5:$B$40,"C",'36_Matrix'!$D$5:$D$40,"ADDR",'36_Matrix'!$T$5:$T$40,1)</f>
        <v>0</v>
      </c>
      <c r="D15" s="4">
        <f>COUNTIFS('36_Matrix'!$B$5:$B$40,"C",'36_Matrix'!$D$5:$D$40,"SL",'36_Matrix'!$T$5:$T$40,1)+COUNTIFS('36_Matrix'!$B$5:$B$40,"C",'36_Matrix'!$D$5:$D$40,"DA",'36_Matrix'!$T$5:$T$40,1)</f>
        <v>0</v>
      </c>
      <c r="E15" s="4">
        <f>COUNTIFS('36_Matrix'!$B$5:$B$40,"C",'36_Matrix'!$D$5:$D$40,"FX",'36_Matrix'!$T$5:$T$40,1)+COUNTIFS('36_Matrix'!$B$5:$B$40,"C",'36_Matrix'!$D$5:$D$40,"UBO",'36_Matrix'!$T$5:$T$40,1)+COUNTIFS('36_Matrix'!$B$5:$B$40,"C",'36_Matrix'!$D$5:$D$40,"NS",'36_Matrix'!$T$5:$T$40,1)</f>
        <v>0</v>
      </c>
    </row>
    <row r="16" spans="1:5">
      <c r="A16" s="4" t="s">
        <v>50</v>
      </c>
      <c r="B16" s="4">
        <f>COUNTIFS('36_Matrix'!$B$5:$B$40,"S",'36_Matrix'!$D$5:$D$40,"OC",'36_Matrix'!$T$5:$T$40,1)+COUNTIFS('36_Matrix'!$B$5:$B$40,"S",'36_Matrix'!$D$5:$D$40,"MC",'36_Matrix'!$T$5:$T$40,1)</f>
        <v>2</v>
      </c>
      <c r="C16" s="4">
        <f>COUNTIFS('36_Matrix'!$B$5:$B$40,"S",'36_Matrix'!$D$5:$D$40,"LR",'36_Matrix'!$T$5:$T$40,1)+COUNTIFS('36_Matrix'!$B$5:$B$40,"S",'36_Matrix'!$D$5:$D$40,"ADDR",'36_Matrix'!$T$5:$T$40,1)</f>
        <v>2</v>
      </c>
      <c r="D16" s="4">
        <f>COUNTIFS('36_Matrix'!$B$5:$B$40,"S",'36_Matrix'!$D$5:$D$40,"SL",'36_Matrix'!$T$5:$T$40,1)+COUNTIFS('36_Matrix'!$B$5:$B$40,"S",'36_Matrix'!$D$5:$D$40,"DA",'36_Matrix'!$T$5:$T$40,1)</f>
        <v>2</v>
      </c>
      <c r="E16" s="4">
        <f>COUNTIFS('36_Matrix'!$B$5:$B$40,"S",'36_Matrix'!$D$5:$D$40,"FX",'36_Matrix'!$T$5:$T$40,1)+COUNTIFS('36_Matrix'!$B$5:$B$40,"S",'36_Matrix'!$D$5:$D$40,"UBO",'36_Matrix'!$T$5:$T$40,1)+COUNTIFS('36_Matrix'!$B$5:$B$40,"S",'36_Matrix'!$D$5:$D$40,"NS",'36_Matrix'!$T$5:$T$40,1)</f>
        <v>3</v>
      </c>
    </row>
  </sheetData>
  <mergeCells count="3">
    <mergeCell ref="A1:E1"/>
    <mergeCell ref="A2:E3"/>
    <mergeCell ref="A11:E11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1"/>
  <sheetViews>
    <sheetView workbookViewId="0"/>
  </sheetViews>
  <sheetFormatPr defaultRowHeight="14.25"/>
  <cols>
    <col min="1" max="1" width="8" customWidth="1"/>
    <col min="2" max="2" width="7" customWidth="1"/>
    <col min="3" max="3" width="18" customWidth="1"/>
    <col min="4" max="4" width="54" customWidth="1"/>
    <col min="5" max="5" width="15" customWidth="1"/>
    <col min="6" max="6" width="18" customWidth="1"/>
    <col min="7" max="7" width="9" customWidth="1"/>
    <col min="8" max="8" width="22" customWidth="1"/>
    <col min="9" max="9" width="36" customWidth="1"/>
    <col min="10" max="10" width="42" customWidth="1"/>
    <col min="11" max="11" width="50" customWidth="1"/>
    <col min="12" max="12" width="16" customWidth="1"/>
    <col min="13" max="13" width="72" customWidth="1"/>
  </cols>
  <sheetData>
    <row r="1" spans="1:13" ht="27.95" customHeight="1">
      <c r="A1" s="5" t="s">
        <v>464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ht="27.95" customHeight="1">
      <c r="A2" s="12" t="s">
        <v>465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13" ht="51.95" customHeight="1">
      <c r="A4" s="1" t="s">
        <v>466</v>
      </c>
      <c r="B4" s="1" t="s">
        <v>467</v>
      </c>
      <c r="C4" s="1" t="s">
        <v>468</v>
      </c>
      <c r="D4" s="1" t="s">
        <v>469</v>
      </c>
      <c r="E4" s="1" t="s">
        <v>42</v>
      </c>
      <c r="F4" s="1" t="s">
        <v>63</v>
      </c>
      <c r="G4" s="1" t="s">
        <v>67</v>
      </c>
      <c r="H4" s="1" t="s">
        <v>470</v>
      </c>
      <c r="I4" s="1" t="s">
        <v>471</v>
      </c>
      <c r="J4" s="1" t="s">
        <v>72</v>
      </c>
      <c r="K4" s="1" t="s">
        <v>472</v>
      </c>
      <c r="L4" s="1" t="s">
        <v>473</v>
      </c>
      <c r="M4" s="1" t="s">
        <v>77</v>
      </c>
    </row>
    <row r="5" spans="1:13" ht="51.95" customHeight="1">
      <c r="A5" s="2" t="s">
        <v>18</v>
      </c>
      <c r="B5" s="2">
        <v>1</v>
      </c>
      <c r="C5" s="2" t="s">
        <v>474</v>
      </c>
      <c r="D5" s="2" t="s">
        <v>475</v>
      </c>
      <c r="E5" s="2" t="s">
        <v>476</v>
      </c>
      <c r="F5" s="2" t="s">
        <v>477</v>
      </c>
      <c r="G5" s="2" t="s">
        <v>478</v>
      </c>
      <c r="H5" s="2" t="s">
        <v>479</v>
      </c>
      <c r="I5" s="2" t="s">
        <v>480</v>
      </c>
      <c r="J5" s="2" t="s">
        <v>481</v>
      </c>
      <c r="K5" s="2" t="s">
        <v>482</v>
      </c>
      <c r="L5" s="2" t="s">
        <v>483</v>
      </c>
      <c r="M5" s="2" t="s">
        <v>484</v>
      </c>
    </row>
    <row r="6" spans="1:13" ht="51.95" customHeight="1">
      <c r="A6" s="2" t="s">
        <v>18</v>
      </c>
      <c r="B6" s="2">
        <v>2</v>
      </c>
      <c r="C6" s="2" t="s">
        <v>485</v>
      </c>
      <c r="D6" s="2" t="s">
        <v>486</v>
      </c>
      <c r="E6" s="2" t="s">
        <v>45</v>
      </c>
      <c r="F6" s="2" t="s">
        <v>487</v>
      </c>
      <c r="G6" s="2" t="s">
        <v>86</v>
      </c>
      <c r="H6" s="2" t="s">
        <v>488</v>
      </c>
      <c r="I6" s="2" t="s">
        <v>489</v>
      </c>
      <c r="J6" s="2" t="s">
        <v>490</v>
      </c>
      <c r="K6" s="2" t="s">
        <v>491</v>
      </c>
      <c r="L6" s="2" t="s">
        <v>492</v>
      </c>
      <c r="M6" s="2" t="s">
        <v>493</v>
      </c>
    </row>
    <row r="7" spans="1:13" ht="51.95" customHeight="1">
      <c r="A7" s="2" t="s">
        <v>18</v>
      </c>
      <c r="B7" s="2">
        <v>3</v>
      </c>
      <c r="C7" s="2" t="s">
        <v>494</v>
      </c>
      <c r="D7" s="2" t="s">
        <v>495</v>
      </c>
      <c r="E7" s="2" t="s">
        <v>50</v>
      </c>
      <c r="F7" s="2" t="s">
        <v>496</v>
      </c>
      <c r="G7" s="2" t="s">
        <v>337</v>
      </c>
      <c r="H7" s="2" t="s">
        <v>497</v>
      </c>
      <c r="I7" s="2" t="s">
        <v>498</v>
      </c>
      <c r="J7" s="2" t="s">
        <v>499</v>
      </c>
      <c r="K7" s="2" t="s">
        <v>500</v>
      </c>
      <c r="L7" s="2" t="s">
        <v>501</v>
      </c>
      <c r="M7" s="2" t="s">
        <v>502</v>
      </c>
    </row>
    <row r="8" spans="1:13" ht="51.95" customHeight="1">
      <c r="A8" s="2" t="s">
        <v>18</v>
      </c>
      <c r="B8" s="2">
        <v>4</v>
      </c>
      <c r="C8" s="2" t="s">
        <v>503</v>
      </c>
      <c r="D8" s="2" t="s">
        <v>504</v>
      </c>
      <c r="E8" s="2" t="s">
        <v>50</v>
      </c>
      <c r="F8" s="2" t="s">
        <v>496</v>
      </c>
      <c r="G8" s="2" t="s">
        <v>423</v>
      </c>
      <c r="H8" s="2" t="s">
        <v>505</v>
      </c>
      <c r="I8" s="2" t="s">
        <v>506</v>
      </c>
      <c r="J8" s="2" t="s">
        <v>507</v>
      </c>
      <c r="K8" s="2" t="s">
        <v>508</v>
      </c>
      <c r="L8" s="2" t="s">
        <v>509</v>
      </c>
      <c r="M8" s="2" t="s">
        <v>510</v>
      </c>
    </row>
    <row r="9" spans="1:13" ht="51.95" customHeight="1">
      <c r="A9" s="2" t="s">
        <v>18</v>
      </c>
      <c r="B9" s="2">
        <v>5</v>
      </c>
      <c r="C9" s="2" t="s">
        <v>511</v>
      </c>
      <c r="D9" s="2" t="s">
        <v>512</v>
      </c>
      <c r="E9" s="2" t="s">
        <v>513</v>
      </c>
      <c r="F9" s="2" t="s">
        <v>514</v>
      </c>
      <c r="G9" s="2" t="s">
        <v>143</v>
      </c>
      <c r="H9" s="2" t="s">
        <v>488</v>
      </c>
      <c r="I9" s="2" t="s">
        <v>515</v>
      </c>
      <c r="J9" s="2" t="s">
        <v>516</v>
      </c>
      <c r="K9" s="2" t="s">
        <v>517</v>
      </c>
      <c r="L9" s="2" t="s">
        <v>518</v>
      </c>
      <c r="M9" s="2" t="s">
        <v>519</v>
      </c>
    </row>
    <row r="10" spans="1:13" ht="51.95" customHeight="1">
      <c r="A10" s="2" t="s">
        <v>18</v>
      </c>
      <c r="B10" s="2">
        <v>6</v>
      </c>
      <c r="C10" s="2" t="s">
        <v>154</v>
      </c>
      <c r="D10" s="2" t="s">
        <v>520</v>
      </c>
      <c r="E10" s="2" t="s">
        <v>513</v>
      </c>
      <c r="F10" s="2" t="s">
        <v>154</v>
      </c>
      <c r="G10" s="2" t="s">
        <v>143</v>
      </c>
      <c r="H10" s="2" t="s">
        <v>521</v>
      </c>
      <c r="I10" s="2" t="s">
        <v>522</v>
      </c>
      <c r="J10" s="2" t="s">
        <v>523</v>
      </c>
      <c r="K10" s="2" t="s">
        <v>524</v>
      </c>
      <c r="L10" s="2" t="s">
        <v>525</v>
      </c>
      <c r="M10" s="2" t="s">
        <v>526</v>
      </c>
    </row>
    <row r="11" spans="1:13" ht="51.95" customHeight="1">
      <c r="A11" s="2" t="s">
        <v>18</v>
      </c>
      <c r="B11" s="2">
        <v>7</v>
      </c>
      <c r="C11" s="2" t="s">
        <v>527</v>
      </c>
      <c r="D11" s="2" t="s">
        <v>528</v>
      </c>
      <c r="E11" s="2" t="s">
        <v>46</v>
      </c>
      <c r="F11" s="2" t="s">
        <v>529</v>
      </c>
      <c r="G11" s="2" t="s">
        <v>143</v>
      </c>
      <c r="H11" s="2" t="s">
        <v>521</v>
      </c>
      <c r="I11" s="2" t="s">
        <v>530</v>
      </c>
      <c r="J11" s="2" t="s">
        <v>531</v>
      </c>
      <c r="K11" s="2" t="s">
        <v>532</v>
      </c>
      <c r="L11" s="2" t="s">
        <v>533</v>
      </c>
      <c r="M11" s="2" t="s">
        <v>296</v>
      </c>
    </row>
    <row r="12" spans="1:13" ht="51.95" customHeight="1">
      <c r="A12" s="2" t="s">
        <v>18</v>
      </c>
      <c r="B12" s="2">
        <v>8</v>
      </c>
      <c r="C12" s="2" t="s">
        <v>534</v>
      </c>
      <c r="D12" s="2" t="s">
        <v>535</v>
      </c>
      <c r="E12" s="2" t="s">
        <v>46</v>
      </c>
      <c r="F12" s="2" t="s">
        <v>536</v>
      </c>
      <c r="G12" s="2" t="s">
        <v>143</v>
      </c>
      <c r="H12" s="2" t="s">
        <v>521</v>
      </c>
      <c r="I12" s="2" t="s">
        <v>537</v>
      </c>
      <c r="J12" s="2" t="s">
        <v>538</v>
      </c>
      <c r="K12" s="2" t="s">
        <v>539</v>
      </c>
      <c r="L12" s="2" t="s">
        <v>540</v>
      </c>
      <c r="M12" s="2" t="s">
        <v>541</v>
      </c>
    </row>
    <row r="13" spans="1:13" ht="51.95" customHeight="1">
      <c r="A13" s="2" t="s">
        <v>18</v>
      </c>
      <c r="B13" s="2">
        <v>9</v>
      </c>
      <c r="C13" s="2" t="s">
        <v>542</v>
      </c>
      <c r="D13" s="2" t="s">
        <v>543</v>
      </c>
      <c r="E13" s="2" t="s">
        <v>476</v>
      </c>
      <c r="F13" s="2" t="s">
        <v>544</v>
      </c>
      <c r="G13" s="2" t="s">
        <v>545</v>
      </c>
      <c r="H13" s="2" t="s">
        <v>546</v>
      </c>
      <c r="I13" s="2" t="s">
        <v>547</v>
      </c>
      <c r="J13" s="2" t="s">
        <v>548</v>
      </c>
      <c r="K13" s="2" t="s">
        <v>549</v>
      </c>
      <c r="L13" s="2" t="s">
        <v>550</v>
      </c>
      <c r="M13" s="2" t="s">
        <v>551</v>
      </c>
    </row>
    <row r="14" spans="1:13" ht="51.95" customHeight="1">
      <c r="A14" s="2" t="s">
        <v>18</v>
      </c>
      <c r="B14" s="2">
        <v>10</v>
      </c>
      <c r="C14" s="2" t="s">
        <v>552</v>
      </c>
      <c r="D14" s="2" t="s">
        <v>553</v>
      </c>
      <c r="E14" s="2" t="s">
        <v>45</v>
      </c>
      <c r="F14" s="2" t="s">
        <v>554</v>
      </c>
      <c r="G14" s="2" t="s">
        <v>143</v>
      </c>
      <c r="H14" s="2" t="s">
        <v>555</v>
      </c>
      <c r="I14" s="2" t="s">
        <v>556</v>
      </c>
      <c r="J14" s="2" t="s">
        <v>557</v>
      </c>
      <c r="K14" s="2" t="s">
        <v>558</v>
      </c>
      <c r="L14" s="2" t="s">
        <v>559</v>
      </c>
      <c r="M14" s="2" t="s">
        <v>560</v>
      </c>
    </row>
    <row r="15" spans="1:13" ht="51.95" customHeight="1">
      <c r="A15" s="2" t="s">
        <v>18</v>
      </c>
      <c r="B15" s="2">
        <v>11</v>
      </c>
      <c r="C15" s="2" t="s">
        <v>561</v>
      </c>
      <c r="D15" s="2" t="s">
        <v>562</v>
      </c>
      <c r="E15" s="2" t="s">
        <v>45</v>
      </c>
      <c r="F15" s="2" t="s">
        <v>563</v>
      </c>
      <c r="G15" s="2" t="s">
        <v>143</v>
      </c>
      <c r="H15" s="2" t="s">
        <v>564</v>
      </c>
      <c r="I15" s="2" t="s">
        <v>565</v>
      </c>
      <c r="J15" s="2" t="s">
        <v>566</v>
      </c>
      <c r="K15" s="2" t="s">
        <v>567</v>
      </c>
      <c r="L15" s="2" t="s">
        <v>568</v>
      </c>
      <c r="M15" s="2" t="s">
        <v>569</v>
      </c>
    </row>
    <row r="16" spans="1:13" ht="51.95" customHeight="1">
      <c r="A16" s="2" t="s">
        <v>18</v>
      </c>
      <c r="B16" s="2">
        <v>12</v>
      </c>
      <c r="C16" s="2" t="s">
        <v>570</v>
      </c>
      <c r="D16" s="2" t="s">
        <v>571</v>
      </c>
      <c r="E16" s="2" t="s">
        <v>50</v>
      </c>
      <c r="F16" s="2" t="s">
        <v>572</v>
      </c>
      <c r="G16" s="2" t="s">
        <v>143</v>
      </c>
      <c r="H16" s="2" t="s">
        <v>564</v>
      </c>
      <c r="I16" s="2" t="s">
        <v>573</v>
      </c>
      <c r="J16" s="2" t="s">
        <v>574</v>
      </c>
      <c r="K16" s="2" t="s">
        <v>575</v>
      </c>
      <c r="L16" s="2" t="s">
        <v>576</v>
      </c>
      <c r="M16" s="2" t="s">
        <v>577</v>
      </c>
    </row>
    <row r="17" spans="1:13" ht="51.95" customHeight="1">
      <c r="A17" s="2" t="s">
        <v>18</v>
      </c>
      <c r="B17" s="2">
        <v>13</v>
      </c>
      <c r="C17" s="2" t="s">
        <v>578</v>
      </c>
      <c r="D17" s="2" t="s">
        <v>579</v>
      </c>
      <c r="E17" s="2" t="s">
        <v>50</v>
      </c>
      <c r="F17" s="2" t="s">
        <v>167</v>
      </c>
      <c r="G17" s="2" t="s">
        <v>129</v>
      </c>
      <c r="H17" s="2" t="s">
        <v>580</v>
      </c>
      <c r="I17" s="2" t="s">
        <v>581</v>
      </c>
      <c r="J17" s="2" t="s">
        <v>582</v>
      </c>
      <c r="K17" s="2" t="s">
        <v>583</v>
      </c>
      <c r="L17" s="2" t="s">
        <v>584</v>
      </c>
      <c r="M17" s="2" t="s">
        <v>284</v>
      </c>
    </row>
    <row r="18" spans="1:13" ht="51.95" customHeight="1">
      <c r="A18" s="2" t="s">
        <v>18</v>
      </c>
      <c r="B18" s="2">
        <v>14</v>
      </c>
      <c r="C18" s="2" t="s">
        <v>585</v>
      </c>
      <c r="D18" s="2" t="s">
        <v>586</v>
      </c>
      <c r="E18" s="2" t="s">
        <v>50</v>
      </c>
      <c r="F18" s="2" t="s">
        <v>126</v>
      </c>
      <c r="G18" s="2" t="s">
        <v>143</v>
      </c>
      <c r="H18" s="2" t="s">
        <v>587</v>
      </c>
      <c r="I18" s="2" t="s">
        <v>588</v>
      </c>
      <c r="J18" s="2" t="s">
        <v>589</v>
      </c>
      <c r="K18" s="2" t="s">
        <v>590</v>
      </c>
      <c r="L18" s="2" t="s">
        <v>483</v>
      </c>
      <c r="M18" s="2" t="s">
        <v>484</v>
      </c>
    </row>
    <row r="19" spans="1:13" ht="51.95" customHeight="1">
      <c r="A19" s="2" t="s">
        <v>18</v>
      </c>
      <c r="B19" s="2">
        <v>15</v>
      </c>
      <c r="C19" s="2" t="s">
        <v>591</v>
      </c>
      <c r="D19" s="2" t="s">
        <v>592</v>
      </c>
      <c r="E19" s="2" t="s">
        <v>50</v>
      </c>
      <c r="F19" s="2" t="s">
        <v>593</v>
      </c>
      <c r="G19" s="2" t="s">
        <v>337</v>
      </c>
      <c r="H19" s="2" t="s">
        <v>370</v>
      </c>
      <c r="I19" s="2" t="s">
        <v>594</v>
      </c>
      <c r="J19" s="2" t="s">
        <v>595</v>
      </c>
      <c r="K19" s="2" t="s">
        <v>596</v>
      </c>
      <c r="L19" s="2" t="s">
        <v>483</v>
      </c>
      <c r="M19" s="2" t="s">
        <v>484</v>
      </c>
    </row>
    <row r="20" spans="1:13" ht="51.95" customHeight="1">
      <c r="A20" s="2" t="s">
        <v>18</v>
      </c>
      <c r="B20" s="2">
        <v>16</v>
      </c>
      <c r="C20" s="2" t="s">
        <v>597</v>
      </c>
      <c r="D20" s="2" t="s">
        <v>598</v>
      </c>
      <c r="E20" s="2" t="s">
        <v>476</v>
      </c>
      <c r="F20" s="2" t="s">
        <v>599</v>
      </c>
      <c r="G20" s="2" t="s">
        <v>143</v>
      </c>
      <c r="H20" s="2" t="s">
        <v>600</v>
      </c>
      <c r="I20" s="2" t="s">
        <v>601</v>
      </c>
      <c r="J20" s="2" t="s">
        <v>602</v>
      </c>
      <c r="K20" s="2" t="s">
        <v>603</v>
      </c>
      <c r="L20" s="2" t="s">
        <v>483</v>
      </c>
      <c r="M20" s="2" t="s">
        <v>484</v>
      </c>
    </row>
    <row r="21" spans="1:13" ht="51.95" customHeight="1">
      <c r="A21" s="2" t="s">
        <v>25</v>
      </c>
      <c r="B21" s="2">
        <v>1</v>
      </c>
      <c r="C21" s="2" t="s">
        <v>474</v>
      </c>
      <c r="D21" s="2" t="s">
        <v>604</v>
      </c>
      <c r="E21" s="2" t="s">
        <v>476</v>
      </c>
      <c r="F21" s="2" t="s">
        <v>477</v>
      </c>
      <c r="G21" s="2" t="s">
        <v>478</v>
      </c>
      <c r="H21" s="2" t="s">
        <v>479</v>
      </c>
      <c r="I21" s="2" t="s">
        <v>480</v>
      </c>
      <c r="J21" s="2" t="s">
        <v>481</v>
      </c>
      <c r="K21" s="2" t="s">
        <v>482</v>
      </c>
      <c r="L21" s="2" t="s">
        <v>483</v>
      </c>
      <c r="M21" s="2" t="s">
        <v>484</v>
      </c>
    </row>
    <row r="22" spans="1:13" ht="51.95" customHeight="1">
      <c r="A22" s="2" t="s">
        <v>25</v>
      </c>
      <c r="B22" s="2">
        <v>2</v>
      </c>
      <c r="C22" s="2" t="s">
        <v>605</v>
      </c>
      <c r="D22" s="2" t="s">
        <v>606</v>
      </c>
      <c r="E22" s="2" t="s">
        <v>45</v>
      </c>
      <c r="F22" s="2" t="s">
        <v>487</v>
      </c>
      <c r="G22" s="2" t="s">
        <v>86</v>
      </c>
      <c r="H22" s="2" t="s">
        <v>488</v>
      </c>
      <c r="I22" s="2" t="s">
        <v>489</v>
      </c>
      <c r="J22" s="2" t="s">
        <v>490</v>
      </c>
      <c r="K22" s="2" t="s">
        <v>491</v>
      </c>
      <c r="L22" s="2" t="s">
        <v>492</v>
      </c>
      <c r="M22" s="2" t="s">
        <v>493</v>
      </c>
    </row>
    <row r="23" spans="1:13" ht="51.95" customHeight="1">
      <c r="A23" s="2" t="s">
        <v>25</v>
      </c>
      <c r="B23" s="2">
        <v>3</v>
      </c>
      <c r="C23" s="2" t="s">
        <v>494</v>
      </c>
      <c r="D23" s="2" t="s">
        <v>495</v>
      </c>
      <c r="E23" s="2" t="s">
        <v>50</v>
      </c>
      <c r="F23" s="2" t="s">
        <v>496</v>
      </c>
      <c r="G23" s="2" t="s">
        <v>337</v>
      </c>
      <c r="H23" s="2" t="s">
        <v>497</v>
      </c>
      <c r="I23" s="2" t="s">
        <v>498</v>
      </c>
      <c r="J23" s="2" t="s">
        <v>499</v>
      </c>
      <c r="K23" s="2" t="s">
        <v>500</v>
      </c>
      <c r="L23" s="2" t="s">
        <v>501</v>
      </c>
      <c r="M23" s="2" t="s">
        <v>502</v>
      </c>
    </row>
    <row r="24" spans="1:13" ht="51.95" customHeight="1">
      <c r="A24" s="2" t="s">
        <v>25</v>
      </c>
      <c r="B24" s="2">
        <v>4</v>
      </c>
      <c r="C24" s="2" t="s">
        <v>503</v>
      </c>
      <c r="D24" s="2" t="s">
        <v>504</v>
      </c>
      <c r="E24" s="2" t="s">
        <v>50</v>
      </c>
      <c r="F24" s="2" t="s">
        <v>496</v>
      </c>
      <c r="G24" s="2" t="s">
        <v>423</v>
      </c>
      <c r="H24" s="2" t="s">
        <v>607</v>
      </c>
      <c r="I24" s="2" t="s">
        <v>506</v>
      </c>
      <c r="J24" s="2" t="s">
        <v>507</v>
      </c>
      <c r="K24" s="2" t="s">
        <v>508</v>
      </c>
      <c r="L24" s="2" t="s">
        <v>509</v>
      </c>
      <c r="M24" s="2" t="s">
        <v>510</v>
      </c>
    </row>
    <row r="25" spans="1:13" ht="51.95" customHeight="1">
      <c r="A25" s="2" t="s">
        <v>25</v>
      </c>
      <c r="B25" s="2">
        <v>5</v>
      </c>
      <c r="C25" s="2" t="s">
        <v>511</v>
      </c>
      <c r="D25" s="2" t="s">
        <v>608</v>
      </c>
      <c r="E25" s="2" t="s">
        <v>45</v>
      </c>
      <c r="F25" s="2" t="s">
        <v>514</v>
      </c>
      <c r="G25" s="2" t="s">
        <v>143</v>
      </c>
      <c r="H25" s="2" t="s">
        <v>488</v>
      </c>
      <c r="I25" s="2" t="s">
        <v>515</v>
      </c>
      <c r="J25" s="2" t="s">
        <v>516</v>
      </c>
      <c r="K25" s="2" t="s">
        <v>517</v>
      </c>
      <c r="L25" s="2" t="s">
        <v>518</v>
      </c>
      <c r="M25" s="2" t="s">
        <v>519</v>
      </c>
    </row>
    <row r="26" spans="1:13" ht="51.95" customHeight="1">
      <c r="A26" s="2" t="s">
        <v>25</v>
      </c>
      <c r="B26" s="2">
        <v>6</v>
      </c>
      <c r="C26" s="2" t="s">
        <v>154</v>
      </c>
      <c r="D26" s="2" t="s">
        <v>609</v>
      </c>
      <c r="E26" s="2" t="s">
        <v>513</v>
      </c>
      <c r="F26" s="2" t="s">
        <v>154</v>
      </c>
      <c r="G26" s="2" t="s">
        <v>143</v>
      </c>
      <c r="H26" s="2" t="s">
        <v>521</v>
      </c>
      <c r="I26" s="2" t="s">
        <v>522</v>
      </c>
      <c r="J26" s="2" t="s">
        <v>523</v>
      </c>
      <c r="K26" s="2" t="s">
        <v>610</v>
      </c>
      <c r="L26" s="2" t="s">
        <v>611</v>
      </c>
      <c r="M26" s="2" t="s">
        <v>612</v>
      </c>
    </row>
    <row r="27" spans="1:13" ht="51.95" customHeight="1">
      <c r="A27" s="2" t="s">
        <v>25</v>
      </c>
      <c r="B27" s="2">
        <v>7</v>
      </c>
      <c r="C27" s="2" t="s">
        <v>613</v>
      </c>
      <c r="D27" s="2" t="s">
        <v>614</v>
      </c>
      <c r="E27" s="2" t="s">
        <v>45</v>
      </c>
      <c r="F27" s="2" t="s">
        <v>615</v>
      </c>
      <c r="G27" s="2" t="s">
        <v>143</v>
      </c>
      <c r="H27" s="2" t="s">
        <v>521</v>
      </c>
      <c r="I27" s="2" t="s">
        <v>616</v>
      </c>
      <c r="J27" s="2" t="s">
        <v>617</v>
      </c>
      <c r="K27" s="2" t="s">
        <v>618</v>
      </c>
      <c r="L27" s="2" t="s">
        <v>619</v>
      </c>
      <c r="M27" s="2" t="s">
        <v>620</v>
      </c>
    </row>
    <row r="28" spans="1:13" ht="51.95" customHeight="1">
      <c r="A28" s="2" t="s">
        <v>25</v>
      </c>
      <c r="B28" s="2">
        <v>8</v>
      </c>
      <c r="C28" s="2" t="s">
        <v>542</v>
      </c>
      <c r="D28" s="2" t="s">
        <v>621</v>
      </c>
      <c r="E28" s="2" t="s">
        <v>476</v>
      </c>
      <c r="F28" s="2" t="s">
        <v>544</v>
      </c>
      <c r="G28" s="2" t="s">
        <v>545</v>
      </c>
      <c r="H28" s="2" t="s">
        <v>546</v>
      </c>
      <c r="I28" s="2" t="s">
        <v>622</v>
      </c>
      <c r="J28" s="2" t="s">
        <v>623</v>
      </c>
      <c r="K28" s="2" t="s">
        <v>624</v>
      </c>
      <c r="L28" s="2" t="s">
        <v>550</v>
      </c>
      <c r="M28" s="2" t="s">
        <v>551</v>
      </c>
    </row>
    <row r="29" spans="1:13" ht="51.95" customHeight="1">
      <c r="A29" s="2" t="s">
        <v>25</v>
      </c>
      <c r="B29" s="2">
        <v>9</v>
      </c>
      <c r="C29" s="2" t="s">
        <v>552</v>
      </c>
      <c r="D29" s="2" t="s">
        <v>553</v>
      </c>
      <c r="E29" s="2" t="s">
        <v>45</v>
      </c>
      <c r="F29" s="2" t="s">
        <v>554</v>
      </c>
      <c r="G29" s="2" t="s">
        <v>143</v>
      </c>
      <c r="H29" s="2" t="s">
        <v>555</v>
      </c>
      <c r="I29" s="2" t="s">
        <v>556</v>
      </c>
      <c r="J29" s="2" t="s">
        <v>557</v>
      </c>
      <c r="K29" s="2" t="s">
        <v>558</v>
      </c>
      <c r="L29" s="2" t="s">
        <v>559</v>
      </c>
      <c r="M29" s="2" t="s">
        <v>560</v>
      </c>
    </row>
    <row r="30" spans="1:13" ht="51.95" customHeight="1">
      <c r="A30" s="2" t="s">
        <v>25</v>
      </c>
      <c r="B30" s="2">
        <v>10</v>
      </c>
      <c r="C30" s="2" t="s">
        <v>561</v>
      </c>
      <c r="D30" s="2" t="s">
        <v>562</v>
      </c>
      <c r="E30" s="2" t="s">
        <v>45</v>
      </c>
      <c r="F30" s="2" t="s">
        <v>563</v>
      </c>
      <c r="G30" s="2" t="s">
        <v>143</v>
      </c>
      <c r="H30" s="2" t="s">
        <v>564</v>
      </c>
      <c r="I30" s="2" t="s">
        <v>565</v>
      </c>
      <c r="J30" s="2" t="s">
        <v>566</v>
      </c>
      <c r="K30" s="2" t="s">
        <v>567</v>
      </c>
      <c r="L30" s="2" t="s">
        <v>568</v>
      </c>
      <c r="M30" s="2" t="s">
        <v>569</v>
      </c>
    </row>
    <row r="31" spans="1:13" ht="51.95" customHeight="1">
      <c r="A31" s="2" t="s">
        <v>25</v>
      </c>
      <c r="B31" s="2">
        <v>11</v>
      </c>
      <c r="C31" s="2" t="s">
        <v>570</v>
      </c>
      <c r="D31" s="2" t="s">
        <v>571</v>
      </c>
      <c r="E31" s="2" t="s">
        <v>50</v>
      </c>
      <c r="F31" s="2" t="s">
        <v>572</v>
      </c>
      <c r="G31" s="2" t="s">
        <v>143</v>
      </c>
      <c r="H31" s="2" t="s">
        <v>564</v>
      </c>
      <c r="I31" s="2" t="s">
        <v>573</v>
      </c>
      <c r="J31" s="2" t="s">
        <v>574</v>
      </c>
      <c r="K31" s="2" t="s">
        <v>625</v>
      </c>
      <c r="L31" s="2" t="s">
        <v>576</v>
      </c>
      <c r="M31" s="2" t="s">
        <v>577</v>
      </c>
    </row>
    <row r="32" spans="1:13" ht="51.95" customHeight="1">
      <c r="A32" s="2" t="s">
        <v>25</v>
      </c>
      <c r="B32" s="2">
        <v>12</v>
      </c>
      <c r="C32" s="2" t="s">
        <v>578</v>
      </c>
      <c r="D32" s="2" t="s">
        <v>626</v>
      </c>
      <c r="E32" s="2" t="s">
        <v>50</v>
      </c>
      <c r="F32" s="2" t="s">
        <v>167</v>
      </c>
      <c r="G32" s="2" t="s">
        <v>129</v>
      </c>
      <c r="H32" s="2" t="s">
        <v>580</v>
      </c>
      <c r="I32" s="2" t="s">
        <v>581</v>
      </c>
      <c r="J32" s="2" t="s">
        <v>582</v>
      </c>
      <c r="K32" s="2" t="s">
        <v>627</v>
      </c>
      <c r="L32" s="2" t="s">
        <v>584</v>
      </c>
      <c r="M32" s="2" t="s">
        <v>284</v>
      </c>
    </row>
    <row r="33" spans="1:13" ht="51.95" customHeight="1">
      <c r="A33" s="2" t="s">
        <v>25</v>
      </c>
      <c r="B33" s="2">
        <v>13</v>
      </c>
      <c r="C33" s="2" t="s">
        <v>585</v>
      </c>
      <c r="D33" s="2" t="s">
        <v>586</v>
      </c>
      <c r="E33" s="2" t="s">
        <v>50</v>
      </c>
      <c r="F33" s="2" t="s">
        <v>126</v>
      </c>
      <c r="G33" s="2" t="s">
        <v>143</v>
      </c>
      <c r="H33" s="2" t="s">
        <v>587</v>
      </c>
      <c r="I33" s="2" t="s">
        <v>588</v>
      </c>
      <c r="J33" s="2" t="s">
        <v>589</v>
      </c>
      <c r="K33" s="2" t="s">
        <v>628</v>
      </c>
      <c r="L33" s="2" t="s">
        <v>483</v>
      </c>
      <c r="M33" s="2" t="s">
        <v>484</v>
      </c>
    </row>
    <row r="34" spans="1:13" ht="51.95" customHeight="1">
      <c r="A34" s="2" t="s">
        <v>25</v>
      </c>
      <c r="B34" s="2">
        <v>14</v>
      </c>
      <c r="C34" s="2" t="s">
        <v>591</v>
      </c>
      <c r="D34" s="2" t="s">
        <v>592</v>
      </c>
      <c r="E34" s="2" t="s">
        <v>50</v>
      </c>
      <c r="F34" s="2" t="s">
        <v>593</v>
      </c>
      <c r="G34" s="2" t="s">
        <v>337</v>
      </c>
      <c r="H34" s="2" t="s">
        <v>370</v>
      </c>
      <c r="I34" s="2" t="s">
        <v>594</v>
      </c>
      <c r="J34" s="2" t="s">
        <v>595</v>
      </c>
      <c r="K34" s="2" t="s">
        <v>596</v>
      </c>
      <c r="L34" s="2" t="s">
        <v>483</v>
      </c>
      <c r="M34" s="2" t="s">
        <v>484</v>
      </c>
    </row>
    <row r="35" spans="1:13" ht="51.95" customHeight="1">
      <c r="A35" s="2" t="s">
        <v>25</v>
      </c>
      <c r="B35" s="2">
        <v>15</v>
      </c>
      <c r="C35" s="2" t="s">
        <v>597</v>
      </c>
      <c r="D35" s="2" t="s">
        <v>598</v>
      </c>
      <c r="E35" s="2" t="s">
        <v>476</v>
      </c>
      <c r="F35" s="2" t="s">
        <v>599</v>
      </c>
      <c r="G35" s="2" t="s">
        <v>143</v>
      </c>
      <c r="H35" s="2" t="s">
        <v>600</v>
      </c>
      <c r="I35" s="2" t="s">
        <v>629</v>
      </c>
      <c r="J35" s="2" t="s">
        <v>602</v>
      </c>
      <c r="K35" s="2" t="s">
        <v>603</v>
      </c>
      <c r="L35" s="2" t="s">
        <v>483</v>
      </c>
      <c r="M35" s="2" t="s">
        <v>484</v>
      </c>
    </row>
    <row r="37" spans="1:13" ht="21.95" customHeight="1">
      <c r="A37" s="7" t="s">
        <v>630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3">
      <c r="A38" s="13" t="s">
        <v>631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3">
      <c r="A40" s="14" t="s">
        <v>632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</sheetData>
  <mergeCells count="5">
    <mergeCell ref="A1:L1"/>
    <mergeCell ref="A2:L2"/>
    <mergeCell ref="A37:L37"/>
    <mergeCell ref="A38:L39"/>
    <mergeCell ref="A40:L41"/>
  </mergeCells>
  <phoneticPr fontId="8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workbookViewId="0"/>
  </sheetViews>
  <sheetFormatPr defaultRowHeight="14.25"/>
  <cols>
    <col min="1" max="1" width="27" customWidth="1"/>
    <col min="2" max="3" width="48" customWidth="1"/>
    <col min="4" max="4" width="16" customWidth="1"/>
    <col min="5" max="5" width="55" customWidth="1"/>
    <col min="6" max="6" width="18" customWidth="1"/>
    <col min="7" max="7" width="72" customWidth="1"/>
  </cols>
  <sheetData>
    <row r="1" spans="1:7" ht="27.95" customHeight="1">
      <c r="A1" s="5" t="s">
        <v>633</v>
      </c>
      <c r="B1" s="5"/>
      <c r="C1" s="5"/>
      <c r="D1" s="5"/>
      <c r="E1" s="5"/>
      <c r="F1" s="5"/>
    </row>
    <row r="3" spans="1:7" ht="57.95" customHeight="1">
      <c r="A3" s="1" t="s">
        <v>634</v>
      </c>
      <c r="B3" s="1" t="s">
        <v>635</v>
      </c>
      <c r="C3" s="1" t="s">
        <v>636</v>
      </c>
      <c r="D3" s="1" t="s">
        <v>637</v>
      </c>
      <c r="E3" s="1" t="s">
        <v>638</v>
      </c>
      <c r="F3" s="1" t="s">
        <v>639</v>
      </c>
      <c r="G3" s="1" t="s">
        <v>77</v>
      </c>
    </row>
    <row r="4" spans="1:7" ht="57.95" customHeight="1">
      <c r="A4" s="2" t="s">
        <v>640</v>
      </c>
      <c r="B4" s="2" t="s">
        <v>641</v>
      </c>
      <c r="C4" s="2" t="s">
        <v>641</v>
      </c>
      <c r="D4" s="2" t="s">
        <v>45</v>
      </c>
      <c r="E4" s="2" t="s">
        <v>642</v>
      </c>
      <c r="F4" s="2" t="s">
        <v>492</v>
      </c>
      <c r="G4" s="2" t="s">
        <v>493</v>
      </c>
    </row>
    <row r="5" spans="1:7" ht="57.95" customHeight="1">
      <c r="A5" s="2" t="s">
        <v>643</v>
      </c>
      <c r="B5" s="2" t="s">
        <v>644</v>
      </c>
      <c r="C5" s="2" t="s">
        <v>645</v>
      </c>
      <c r="D5" s="2" t="s">
        <v>50</v>
      </c>
      <c r="E5" s="2" t="s">
        <v>646</v>
      </c>
      <c r="F5" s="2" t="s">
        <v>647</v>
      </c>
      <c r="G5" s="2" t="s">
        <v>346</v>
      </c>
    </row>
    <row r="6" spans="1:7" ht="57.95" customHeight="1">
      <c r="A6" s="2" t="s">
        <v>648</v>
      </c>
      <c r="B6" s="2" t="s">
        <v>649</v>
      </c>
      <c r="C6" s="2" t="s">
        <v>649</v>
      </c>
      <c r="D6" s="2" t="s">
        <v>45</v>
      </c>
      <c r="E6" s="2" t="s">
        <v>650</v>
      </c>
      <c r="F6" s="2" t="s">
        <v>492</v>
      </c>
      <c r="G6" s="2" t="s">
        <v>493</v>
      </c>
    </row>
    <row r="7" spans="1:7" ht="57.95" customHeight="1">
      <c r="A7" s="2" t="s">
        <v>651</v>
      </c>
      <c r="B7" s="2" t="s">
        <v>652</v>
      </c>
      <c r="C7" s="2" t="s">
        <v>653</v>
      </c>
      <c r="D7" s="2" t="s">
        <v>45</v>
      </c>
      <c r="E7" s="2" t="s">
        <v>654</v>
      </c>
      <c r="F7" s="2" t="s">
        <v>655</v>
      </c>
      <c r="G7" s="2" t="s">
        <v>656</v>
      </c>
    </row>
    <row r="8" spans="1:7" ht="57.95" customHeight="1">
      <c r="A8" s="2" t="s">
        <v>657</v>
      </c>
      <c r="B8" s="2" t="s">
        <v>658</v>
      </c>
      <c r="C8" s="2" t="s">
        <v>659</v>
      </c>
      <c r="D8" s="2" t="s">
        <v>46</v>
      </c>
      <c r="E8" s="2" t="s">
        <v>660</v>
      </c>
      <c r="F8" s="2" t="s">
        <v>661</v>
      </c>
      <c r="G8" s="2" t="s">
        <v>662</v>
      </c>
    </row>
    <row r="9" spans="1:7" ht="57.95" customHeight="1">
      <c r="A9" s="2" t="s">
        <v>663</v>
      </c>
      <c r="B9" s="2" t="s">
        <v>664</v>
      </c>
      <c r="C9" s="2" t="s">
        <v>665</v>
      </c>
      <c r="D9" s="2" t="s">
        <v>666</v>
      </c>
      <c r="E9" s="2" t="s">
        <v>667</v>
      </c>
      <c r="F9" s="2" t="s">
        <v>533</v>
      </c>
      <c r="G9" s="2" t="s">
        <v>296</v>
      </c>
    </row>
    <row r="10" spans="1:7" ht="57.95" customHeight="1">
      <c r="A10" s="2" t="s">
        <v>668</v>
      </c>
      <c r="B10" s="2" t="s">
        <v>669</v>
      </c>
      <c r="C10" s="2" t="s">
        <v>670</v>
      </c>
      <c r="D10" s="2" t="s">
        <v>671</v>
      </c>
      <c r="E10" s="2" t="s">
        <v>672</v>
      </c>
      <c r="F10" s="2" t="s">
        <v>673</v>
      </c>
      <c r="G10" s="2" t="s">
        <v>674</v>
      </c>
    </row>
    <row r="11" spans="1:7" ht="57.95" customHeight="1">
      <c r="A11" s="2" t="s">
        <v>675</v>
      </c>
      <c r="B11" s="2" t="s">
        <v>676</v>
      </c>
      <c r="C11" s="2" t="s">
        <v>676</v>
      </c>
      <c r="D11" s="2" t="s">
        <v>677</v>
      </c>
      <c r="E11" s="2" t="s">
        <v>678</v>
      </c>
      <c r="F11" s="2" t="s">
        <v>679</v>
      </c>
      <c r="G11" s="2" t="s">
        <v>680</v>
      </c>
    </row>
    <row r="12" spans="1:7" ht="57.95" customHeight="1">
      <c r="A12" s="2" t="s">
        <v>681</v>
      </c>
      <c r="B12" s="2" t="s">
        <v>682</v>
      </c>
      <c r="C12" s="2" t="s">
        <v>683</v>
      </c>
      <c r="D12" s="2" t="s">
        <v>45</v>
      </c>
      <c r="E12" s="2" t="s">
        <v>684</v>
      </c>
      <c r="F12" s="2" t="s">
        <v>685</v>
      </c>
      <c r="G12" s="2" t="s">
        <v>686</v>
      </c>
    </row>
    <row r="13" spans="1:7" ht="57.95" customHeight="1">
      <c r="A13" s="2" t="s">
        <v>687</v>
      </c>
      <c r="B13" s="2" t="s">
        <v>688</v>
      </c>
      <c r="C13" s="2" t="s">
        <v>689</v>
      </c>
      <c r="D13" s="2" t="s">
        <v>513</v>
      </c>
      <c r="E13" s="2" t="s">
        <v>690</v>
      </c>
      <c r="F13" s="2" t="s">
        <v>691</v>
      </c>
      <c r="G13" s="2" t="s">
        <v>692</v>
      </c>
    </row>
    <row r="14" spans="1:7" ht="57.95" customHeight="1">
      <c r="A14" s="2" t="s">
        <v>693</v>
      </c>
      <c r="B14" s="2" t="s">
        <v>694</v>
      </c>
      <c r="C14" s="2" t="s">
        <v>695</v>
      </c>
      <c r="D14" s="2" t="s">
        <v>513</v>
      </c>
      <c r="E14" s="2" t="s">
        <v>696</v>
      </c>
      <c r="F14" s="2" t="s">
        <v>691</v>
      </c>
      <c r="G14" s="2" t="s">
        <v>692</v>
      </c>
    </row>
    <row r="15" spans="1:7" ht="57.95" customHeight="1">
      <c r="A15" s="2" t="s">
        <v>697</v>
      </c>
      <c r="B15" s="2" t="s">
        <v>698</v>
      </c>
      <c r="C15" s="2" t="s">
        <v>699</v>
      </c>
      <c r="D15" s="2" t="s">
        <v>700</v>
      </c>
      <c r="E15" s="2" t="s">
        <v>701</v>
      </c>
      <c r="F15" s="2" t="s">
        <v>702</v>
      </c>
      <c r="G15" s="2"/>
    </row>
  </sheetData>
  <mergeCells count="1">
    <mergeCell ref="A1:F1"/>
  </mergeCells>
  <phoneticPr fontId="8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workbookViewId="0"/>
  </sheetViews>
  <sheetFormatPr defaultRowHeight="14.25"/>
  <cols>
    <col min="1" max="1" width="10" customWidth="1"/>
    <col min="2" max="2" width="24" customWidth="1"/>
    <col min="3" max="3" width="100" customWidth="1"/>
    <col min="4" max="4" width="18" customWidth="1"/>
    <col min="5" max="5" width="20" customWidth="1"/>
    <col min="6" max="6" width="12" customWidth="1"/>
    <col min="7" max="7" width="72" customWidth="1"/>
  </cols>
  <sheetData>
    <row r="1" spans="1:7" ht="27.95" customHeight="1">
      <c r="A1" s="5" t="s">
        <v>703</v>
      </c>
      <c r="B1" s="5"/>
      <c r="C1" s="5"/>
      <c r="D1" s="5"/>
      <c r="E1" s="5"/>
      <c r="F1" s="5"/>
    </row>
    <row r="3" spans="1:7" ht="21.95" customHeight="1">
      <c r="A3" s="7" t="s">
        <v>704</v>
      </c>
      <c r="B3" s="7"/>
      <c r="C3" s="7"/>
      <c r="D3" s="7"/>
      <c r="E3" s="7"/>
      <c r="F3" s="7"/>
    </row>
    <row r="4" spans="1:7" ht="51.95" customHeight="1">
      <c r="A4" s="1" t="s">
        <v>705</v>
      </c>
      <c r="B4" s="1" t="s">
        <v>706</v>
      </c>
      <c r="C4" s="1" t="s">
        <v>707</v>
      </c>
      <c r="D4" s="1" t="s">
        <v>708</v>
      </c>
      <c r="E4" s="1" t="s">
        <v>639</v>
      </c>
      <c r="F4" s="1" t="s">
        <v>78</v>
      </c>
      <c r="G4" s="1" t="s">
        <v>77</v>
      </c>
    </row>
    <row r="5" spans="1:7" ht="51.95" customHeight="1">
      <c r="A5" s="2" t="s">
        <v>709</v>
      </c>
      <c r="B5" s="2" t="s">
        <v>710</v>
      </c>
      <c r="C5" s="2" t="s">
        <v>711</v>
      </c>
      <c r="D5" s="2" t="s">
        <v>712</v>
      </c>
      <c r="E5" s="2" t="s">
        <v>559</v>
      </c>
      <c r="F5" s="2" t="s">
        <v>97</v>
      </c>
      <c r="G5" s="2" t="s">
        <v>560</v>
      </c>
    </row>
    <row r="6" spans="1:7" ht="51.95" customHeight="1">
      <c r="A6" s="2" t="s">
        <v>713</v>
      </c>
      <c r="B6" s="2" t="s">
        <v>643</v>
      </c>
      <c r="C6" s="2" t="s">
        <v>714</v>
      </c>
      <c r="D6" s="2" t="s">
        <v>715</v>
      </c>
      <c r="E6" s="2" t="s">
        <v>647</v>
      </c>
      <c r="F6" s="2" t="s">
        <v>97</v>
      </c>
      <c r="G6" s="2" t="s">
        <v>346</v>
      </c>
    </row>
    <row r="7" spans="1:7" ht="51.95" customHeight="1">
      <c r="A7" s="2" t="s">
        <v>716</v>
      </c>
      <c r="B7" s="2" t="s">
        <v>717</v>
      </c>
      <c r="C7" s="2" t="s">
        <v>718</v>
      </c>
      <c r="D7" s="2" t="s">
        <v>719</v>
      </c>
      <c r="E7" s="2" t="s">
        <v>720</v>
      </c>
      <c r="F7" s="2" t="s">
        <v>97</v>
      </c>
      <c r="G7" s="2" t="s">
        <v>721</v>
      </c>
    </row>
    <row r="8" spans="1:7" ht="51.95" customHeight="1">
      <c r="A8" s="2" t="s">
        <v>722</v>
      </c>
      <c r="B8" s="2" t="s">
        <v>723</v>
      </c>
      <c r="C8" s="2" t="s">
        <v>724</v>
      </c>
      <c r="D8" s="2" t="s">
        <v>112</v>
      </c>
      <c r="E8" s="2" t="s">
        <v>679</v>
      </c>
      <c r="F8" s="2" t="s">
        <v>97</v>
      </c>
      <c r="G8" s="2" t="s">
        <v>680</v>
      </c>
    </row>
    <row r="9" spans="1:7" ht="51.95" customHeight="1">
      <c r="A9" s="2" t="s">
        <v>725</v>
      </c>
      <c r="B9" s="2" t="s">
        <v>726</v>
      </c>
      <c r="C9" s="2" t="s">
        <v>727</v>
      </c>
      <c r="D9" s="2" t="s">
        <v>46</v>
      </c>
      <c r="E9" s="2" t="s">
        <v>661</v>
      </c>
      <c r="F9" s="2" t="s">
        <v>97</v>
      </c>
      <c r="G9" s="2" t="s">
        <v>662</v>
      </c>
    </row>
    <row r="10" spans="1:7" ht="51.95" customHeight="1">
      <c r="A10" s="2" t="s">
        <v>728</v>
      </c>
      <c r="B10" s="2" t="s">
        <v>729</v>
      </c>
      <c r="C10" s="2" t="s">
        <v>730</v>
      </c>
      <c r="D10" s="2" t="s">
        <v>731</v>
      </c>
      <c r="E10" s="2" t="s">
        <v>525</v>
      </c>
      <c r="F10" s="2" t="s">
        <v>97</v>
      </c>
      <c r="G10" s="2" t="s">
        <v>526</v>
      </c>
    </row>
    <row r="11" spans="1:7" ht="51.95" customHeight="1">
      <c r="A11" s="2" t="s">
        <v>732</v>
      </c>
      <c r="B11" s="2" t="s">
        <v>733</v>
      </c>
      <c r="C11" s="2" t="s">
        <v>734</v>
      </c>
      <c r="D11" s="2" t="s">
        <v>735</v>
      </c>
      <c r="E11" s="2" t="s">
        <v>736</v>
      </c>
      <c r="F11" s="2" t="s">
        <v>97</v>
      </c>
      <c r="G11" s="2" t="s">
        <v>737</v>
      </c>
    </row>
    <row r="12" spans="1:7" ht="51.95" customHeight="1">
      <c r="A12" s="2" t="s">
        <v>738</v>
      </c>
      <c r="B12" s="2" t="s">
        <v>180</v>
      </c>
      <c r="C12" s="2" t="s">
        <v>739</v>
      </c>
      <c r="D12" s="2" t="s">
        <v>740</v>
      </c>
      <c r="E12" s="2" t="s">
        <v>741</v>
      </c>
      <c r="F12" s="2" t="s">
        <v>97</v>
      </c>
      <c r="G12" s="2" t="s">
        <v>742</v>
      </c>
    </row>
    <row r="13" spans="1:7" ht="51.95" customHeight="1">
      <c r="A13" s="2" t="s">
        <v>743</v>
      </c>
      <c r="B13" s="2" t="s">
        <v>744</v>
      </c>
      <c r="C13" s="2" t="s">
        <v>745</v>
      </c>
      <c r="D13" s="2" t="s">
        <v>409</v>
      </c>
      <c r="E13" s="2" t="s">
        <v>576</v>
      </c>
      <c r="F13" s="2" t="s">
        <v>97</v>
      </c>
      <c r="G13" s="2" t="s">
        <v>577</v>
      </c>
    </row>
    <row r="14" spans="1:7" ht="51.95" customHeight="1">
      <c r="A14" s="2" t="s">
        <v>746</v>
      </c>
      <c r="B14" s="2" t="s">
        <v>747</v>
      </c>
      <c r="C14" s="2" t="s">
        <v>748</v>
      </c>
      <c r="D14" s="2" t="s">
        <v>749</v>
      </c>
      <c r="E14" s="2" t="s">
        <v>483</v>
      </c>
      <c r="F14" s="2" t="s">
        <v>97</v>
      </c>
      <c r="G14" s="2" t="s">
        <v>484</v>
      </c>
    </row>
    <row r="16" spans="1:7" ht="21.95" customHeight="1">
      <c r="A16" s="7" t="s">
        <v>750</v>
      </c>
      <c r="B16" s="7"/>
      <c r="C16" s="7"/>
      <c r="D16" s="7"/>
      <c r="E16" s="7"/>
      <c r="F16" s="7"/>
    </row>
    <row r="17" spans="1:6" ht="56.1" customHeight="1">
      <c r="A17" s="1" t="s">
        <v>705</v>
      </c>
      <c r="B17" s="1" t="s">
        <v>751</v>
      </c>
      <c r="C17" s="1" t="s">
        <v>752</v>
      </c>
    </row>
    <row r="18" spans="1:6" ht="56.1" customHeight="1">
      <c r="A18" s="2" t="s">
        <v>753</v>
      </c>
      <c r="B18" s="2" t="s">
        <v>754</v>
      </c>
      <c r="C18" s="2" t="s">
        <v>755</v>
      </c>
    </row>
    <row r="19" spans="1:6" ht="56.1" customHeight="1">
      <c r="A19" s="2" t="s">
        <v>756</v>
      </c>
      <c r="B19" s="2" t="s">
        <v>757</v>
      </c>
      <c r="C19" s="2" t="s">
        <v>758</v>
      </c>
    </row>
    <row r="20" spans="1:6" ht="56.1" customHeight="1">
      <c r="A20" s="2" t="s">
        <v>759</v>
      </c>
      <c r="B20" s="2" t="s">
        <v>760</v>
      </c>
      <c r="C20" s="2" t="s">
        <v>761</v>
      </c>
    </row>
    <row r="21" spans="1:6" ht="56.1" customHeight="1">
      <c r="A21" s="2" t="s">
        <v>762</v>
      </c>
      <c r="B21" s="2" t="s">
        <v>763</v>
      </c>
      <c r="C21" s="2" t="s">
        <v>764</v>
      </c>
    </row>
    <row r="22" spans="1:6" ht="56.1" customHeight="1">
      <c r="A22" s="2" t="s">
        <v>765</v>
      </c>
      <c r="B22" s="2" t="s">
        <v>766</v>
      </c>
      <c r="C22" s="2" t="s">
        <v>767</v>
      </c>
    </row>
    <row r="23" spans="1:6" ht="56.1" customHeight="1">
      <c r="A23" s="2" t="s">
        <v>768</v>
      </c>
      <c r="B23" s="2" t="s">
        <v>769</v>
      </c>
      <c r="C23" s="2" t="s">
        <v>770</v>
      </c>
    </row>
    <row r="24" spans="1:6" ht="56.1" customHeight="1">
      <c r="A24" s="2" t="s">
        <v>771</v>
      </c>
      <c r="B24" s="2" t="s">
        <v>772</v>
      </c>
      <c r="C24" s="2" t="s">
        <v>773</v>
      </c>
    </row>
    <row r="25" spans="1:6" ht="56.1" customHeight="1">
      <c r="A25" s="2" t="s">
        <v>774</v>
      </c>
      <c r="B25" s="2" t="s">
        <v>775</v>
      </c>
      <c r="C25" s="2" t="s">
        <v>776</v>
      </c>
    </row>
    <row r="27" spans="1:6" ht="21.95" customHeight="1">
      <c r="A27" s="7" t="s">
        <v>777</v>
      </c>
      <c r="B27" s="7"/>
      <c r="C27" s="7"/>
      <c r="D27" s="7"/>
      <c r="E27" s="7"/>
      <c r="F27" s="7"/>
    </row>
    <row r="28" spans="1:6">
      <c r="A28" s="15" t="s">
        <v>778</v>
      </c>
      <c r="B28" s="15"/>
      <c r="C28" s="15"/>
      <c r="D28" s="15"/>
      <c r="E28" s="15"/>
      <c r="F28" s="15"/>
    </row>
    <row r="29" spans="1:6">
      <c r="A29" s="15"/>
      <c r="B29" s="15"/>
      <c r="C29" s="15"/>
      <c r="D29" s="15"/>
      <c r="E29" s="15"/>
      <c r="F29" s="15"/>
    </row>
    <row r="30" spans="1:6">
      <c r="A30" s="15"/>
      <c r="B30" s="15"/>
      <c r="C30" s="15"/>
      <c r="D30" s="15"/>
      <c r="E30" s="15"/>
      <c r="F30" s="15"/>
    </row>
    <row r="31" spans="1:6">
      <c r="A31" s="15"/>
      <c r="B31" s="15"/>
      <c r="C31" s="15"/>
      <c r="D31" s="15"/>
      <c r="E31" s="15"/>
      <c r="F31" s="15"/>
    </row>
  </sheetData>
  <mergeCells count="5">
    <mergeCell ref="A1:F1"/>
    <mergeCell ref="A3:F3"/>
    <mergeCell ref="A16:F16"/>
    <mergeCell ref="A27:F27"/>
    <mergeCell ref="A28:F31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7"/>
  <sheetViews>
    <sheetView workbookViewId="0"/>
  </sheetViews>
  <sheetFormatPr defaultRowHeight="14.25"/>
  <cols>
    <col min="1" max="1" width="16" customWidth="1"/>
    <col min="2" max="2" width="10" customWidth="1"/>
    <col min="3" max="3" width="28" customWidth="1"/>
    <col min="4" max="4" width="24" customWidth="1"/>
    <col min="5" max="5" width="46" customWidth="1"/>
    <col min="6" max="6" width="58" customWidth="1"/>
  </cols>
  <sheetData>
    <row r="1" spans="1:6" ht="27.95" customHeight="1">
      <c r="A1" s="5" t="s">
        <v>779</v>
      </c>
      <c r="B1" s="5"/>
      <c r="C1" s="5"/>
      <c r="D1" s="5"/>
      <c r="E1" s="5"/>
      <c r="F1" s="5"/>
    </row>
    <row r="3" spans="1:6" ht="38.1" customHeight="1">
      <c r="A3" s="1" t="s">
        <v>780</v>
      </c>
      <c r="B3" s="1" t="s">
        <v>468</v>
      </c>
      <c r="C3" s="1" t="s">
        <v>781</v>
      </c>
      <c r="D3" s="1" t="s">
        <v>782</v>
      </c>
      <c r="E3" s="1" t="s">
        <v>783</v>
      </c>
      <c r="F3" s="1" t="s">
        <v>784</v>
      </c>
    </row>
    <row r="4" spans="1:6" ht="38.1" customHeight="1">
      <c r="A4" s="2" t="s">
        <v>42</v>
      </c>
      <c r="B4" s="2" t="s">
        <v>45</v>
      </c>
      <c r="C4" s="2" t="s">
        <v>785</v>
      </c>
      <c r="D4" s="2" t="s">
        <v>786</v>
      </c>
      <c r="E4" s="2" t="s">
        <v>787</v>
      </c>
      <c r="F4" s="2" t="s">
        <v>788</v>
      </c>
    </row>
    <row r="5" spans="1:6" ht="38.1" customHeight="1">
      <c r="A5" s="2" t="s">
        <v>42</v>
      </c>
      <c r="B5" s="2" t="s">
        <v>46</v>
      </c>
      <c r="C5" s="2" t="s">
        <v>789</v>
      </c>
      <c r="D5" s="2" t="s">
        <v>790</v>
      </c>
      <c r="E5" s="2" t="s">
        <v>791</v>
      </c>
      <c r="F5" s="2" t="s">
        <v>792</v>
      </c>
    </row>
    <row r="6" spans="1:6" ht="38.1" customHeight="1">
      <c r="A6" s="2" t="s">
        <v>42</v>
      </c>
      <c r="B6" s="2" t="s">
        <v>48</v>
      </c>
      <c r="C6" s="2" t="s">
        <v>793</v>
      </c>
      <c r="D6" s="2" t="s">
        <v>794</v>
      </c>
      <c r="E6" s="2" t="s">
        <v>795</v>
      </c>
      <c r="F6" s="2" t="s">
        <v>796</v>
      </c>
    </row>
    <row r="7" spans="1:6" ht="38.1" customHeight="1">
      <c r="A7" s="2" t="s">
        <v>42</v>
      </c>
      <c r="B7" s="2" t="s">
        <v>50</v>
      </c>
      <c r="C7" s="2" t="s">
        <v>797</v>
      </c>
      <c r="D7" s="2" t="s">
        <v>798</v>
      </c>
      <c r="E7" s="2" t="s">
        <v>799</v>
      </c>
      <c r="F7" s="2" t="s">
        <v>800</v>
      </c>
    </row>
    <row r="8" spans="1:6" ht="38.1" customHeight="1">
      <c r="A8" s="2" t="s">
        <v>63</v>
      </c>
      <c r="B8" s="2" t="s">
        <v>82</v>
      </c>
      <c r="C8" s="2" t="s">
        <v>801</v>
      </c>
      <c r="D8" s="2" t="s">
        <v>802</v>
      </c>
      <c r="E8" s="2" t="s">
        <v>803</v>
      </c>
      <c r="F8" s="2" t="s">
        <v>804</v>
      </c>
    </row>
    <row r="9" spans="1:6" ht="38.1" customHeight="1">
      <c r="A9" s="2" t="s">
        <v>63</v>
      </c>
      <c r="B9" s="2" t="s">
        <v>99</v>
      </c>
      <c r="C9" s="2" t="s">
        <v>805</v>
      </c>
      <c r="D9" s="2" t="s">
        <v>806</v>
      </c>
      <c r="E9" s="2" t="s">
        <v>807</v>
      </c>
      <c r="F9" s="2" t="s">
        <v>808</v>
      </c>
    </row>
    <row r="10" spans="1:6" ht="38.1" customHeight="1">
      <c r="A10" s="2" t="s">
        <v>63</v>
      </c>
      <c r="B10" s="2" t="s">
        <v>113</v>
      </c>
      <c r="C10" s="2" t="s">
        <v>809</v>
      </c>
      <c r="D10" s="2" t="s">
        <v>810</v>
      </c>
      <c r="E10" s="2" t="s">
        <v>811</v>
      </c>
      <c r="F10" s="2" t="s">
        <v>812</v>
      </c>
    </row>
    <row r="11" spans="1:6" ht="38.1" customHeight="1">
      <c r="A11" s="2" t="s">
        <v>63</v>
      </c>
      <c r="B11" s="2" t="s">
        <v>126</v>
      </c>
      <c r="C11" s="2" t="s">
        <v>813</v>
      </c>
      <c r="D11" s="2" t="s">
        <v>814</v>
      </c>
      <c r="E11" s="2" t="s">
        <v>815</v>
      </c>
      <c r="F11" s="2" t="s">
        <v>816</v>
      </c>
    </row>
    <row r="12" spans="1:6" ht="38.1" customHeight="1">
      <c r="A12" s="2" t="s">
        <v>63</v>
      </c>
      <c r="B12" s="2" t="s">
        <v>140</v>
      </c>
      <c r="C12" s="2" t="s">
        <v>817</v>
      </c>
      <c r="D12" s="2" t="s">
        <v>818</v>
      </c>
      <c r="E12" s="2" t="s">
        <v>819</v>
      </c>
      <c r="F12" s="2" t="s">
        <v>820</v>
      </c>
    </row>
    <row r="13" spans="1:6" ht="38.1" customHeight="1">
      <c r="A13" s="2" t="s">
        <v>63</v>
      </c>
      <c r="B13" s="2" t="s">
        <v>154</v>
      </c>
      <c r="C13" s="2" t="s">
        <v>821</v>
      </c>
      <c r="D13" s="2" t="s">
        <v>822</v>
      </c>
      <c r="E13" s="2" t="s">
        <v>823</v>
      </c>
      <c r="F13" s="2" t="s">
        <v>824</v>
      </c>
    </row>
    <row r="14" spans="1:6" ht="38.1" customHeight="1">
      <c r="A14" s="2" t="s">
        <v>63</v>
      </c>
      <c r="B14" s="2" t="s">
        <v>167</v>
      </c>
      <c r="C14" s="2" t="s">
        <v>825</v>
      </c>
      <c r="D14" s="2" t="s">
        <v>826</v>
      </c>
      <c r="E14" s="2" t="s">
        <v>827</v>
      </c>
      <c r="F14" s="2" t="s">
        <v>828</v>
      </c>
    </row>
    <row r="15" spans="1:6" ht="38.1" customHeight="1">
      <c r="A15" s="2" t="s">
        <v>63</v>
      </c>
      <c r="B15" s="2" t="s">
        <v>180</v>
      </c>
      <c r="C15" s="2" t="s">
        <v>829</v>
      </c>
      <c r="D15" s="2" t="s">
        <v>830</v>
      </c>
      <c r="E15" s="2" t="s">
        <v>831</v>
      </c>
      <c r="F15" s="2" t="s">
        <v>832</v>
      </c>
    </row>
    <row r="16" spans="1:6" ht="38.1" customHeight="1">
      <c r="A16" s="2" t="s">
        <v>63</v>
      </c>
      <c r="B16" s="2" t="s">
        <v>195</v>
      </c>
      <c r="C16" s="2" t="s">
        <v>833</v>
      </c>
      <c r="D16" s="2" t="s">
        <v>834</v>
      </c>
      <c r="E16" s="2" t="s">
        <v>835</v>
      </c>
      <c r="F16" s="2" t="s">
        <v>836</v>
      </c>
    </row>
    <row r="17" spans="1:6" ht="38.1" customHeight="1">
      <c r="A17" s="2" t="s">
        <v>67</v>
      </c>
      <c r="B17" s="2" t="s">
        <v>86</v>
      </c>
      <c r="C17" s="2" t="s">
        <v>837</v>
      </c>
      <c r="D17" s="2" t="s">
        <v>838</v>
      </c>
      <c r="E17" s="2" t="s">
        <v>839</v>
      </c>
      <c r="F17" s="2" t="s">
        <v>840</v>
      </c>
    </row>
    <row r="18" spans="1:6" ht="38.1" customHeight="1">
      <c r="A18" s="2" t="s">
        <v>67</v>
      </c>
      <c r="B18" s="2" t="s">
        <v>841</v>
      </c>
      <c r="C18" s="2" t="s">
        <v>842</v>
      </c>
      <c r="D18" s="2" t="s">
        <v>843</v>
      </c>
      <c r="E18" s="2" t="s">
        <v>844</v>
      </c>
      <c r="F18" s="2" t="s">
        <v>845</v>
      </c>
    </row>
    <row r="19" spans="1:6" ht="38.1" customHeight="1">
      <c r="A19" s="2" t="s">
        <v>67</v>
      </c>
      <c r="B19" s="2" t="s">
        <v>143</v>
      </c>
      <c r="C19" s="2" t="s">
        <v>49</v>
      </c>
      <c r="D19" s="2" t="s">
        <v>846</v>
      </c>
      <c r="E19" s="2" t="s">
        <v>847</v>
      </c>
      <c r="F19" s="2" t="s">
        <v>848</v>
      </c>
    </row>
    <row r="20" spans="1:6" ht="38.1" customHeight="1">
      <c r="A20" s="2" t="s">
        <v>67</v>
      </c>
      <c r="B20" s="2" t="s">
        <v>423</v>
      </c>
      <c r="C20" s="2" t="s">
        <v>849</v>
      </c>
      <c r="D20" s="2" t="s">
        <v>850</v>
      </c>
      <c r="E20" s="2" t="s">
        <v>851</v>
      </c>
      <c r="F20" s="2" t="s">
        <v>852</v>
      </c>
    </row>
    <row r="21" spans="1:6" ht="38.1" customHeight="1">
      <c r="A21" s="2"/>
      <c r="B21" s="2"/>
      <c r="C21" s="2"/>
      <c r="D21" s="2"/>
      <c r="E21" s="2"/>
      <c r="F21" s="2"/>
    </row>
    <row r="23" spans="1:6" ht="21.95" customHeight="1">
      <c r="A23" s="7" t="s">
        <v>853</v>
      </c>
      <c r="B23" s="7"/>
      <c r="C23" s="7"/>
      <c r="D23" s="7"/>
      <c r="E23" s="7"/>
      <c r="F23" s="7"/>
    </row>
    <row r="24" spans="1:6">
      <c r="A24" s="11" t="s">
        <v>854</v>
      </c>
      <c r="B24" s="11"/>
      <c r="C24" s="11"/>
      <c r="D24" s="11"/>
      <c r="E24" s="11"/>
      <c r="F24" s="11"/>
    </row>
    <row r="25" spans="1:6">
      <c r="A25" s="11"/>
      <c r="B25" s="11"/>
      <c r="C25" s="11"/>
      <c r="D25" s="11"/>
      <c r="E25" s="11"/>
      <c r="F25" s="11"/>
    </row>
    <row r="26" spans="1:6">
      <c r="A26" s="11"/>
      <c r="B26" s="11"/>
      <c r="C26" s="11"/>
      <c r="D26" s="11"/>
      <c r="E26" s="11"/>
      <c r="F26" s="11"/>
    </row>
    <row r="27" spans="1:6">
      <c r="A27" s="11"/>
      <c r="B27" s="11"/>
      <c r="C27" s="11"/>
      <c r="D27" s="11"/>
      <c r="E27" s="11"/>
      <c r="F27" s="11"/>
    </row>
  </sheetData>
  <mergeCells count="3">
    <mergeCell ref="A1:F1"/>
    <mergeCell ref="A23:F23"/>
    <mergeCell ref="A24:F27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3"/>
  <sheetViews>
    <sheetView workbookViewId="0"/>
  </sheetViews>
  <sheetFormatPr defaultRowHeight="14.25"/>
  <cols>
    <col min="1" max="1" width="10" customWidth="1"/>
    <col min="2" max="2" width="46" customWidth="1"/>
    <col min="3" max="3" width="82" customWidth="1"/>
    <col min="4" max="4" width="78" customWidth="1"/>
  </cols>
  <sheetData>
    <row r="1" spans="1:4" ht="27.95" customHeight="1">
      <c r="A1" s="5" t="s">
        <v>855</v>
      </c>
      <c r="B1" s="5"/>
      <c r="C1" s="5"/>
      <c r="D1" s="5"/>
    </row>
    <row r="3" spans="1:4" ht="50.1" customHeight="1">
      <c r="A3" s="1" t="s">
        <v>705</v>
      </c>
      <c r="B3" s="1" t="s">
        <v>856</v>
      </c>
      <c r="C3" s="1" t="s">
        <v>857</v>
      </c>
      <c r="D3" s="1" t="s">
        <v>858</v>
      </c>
    </row>
    <row r="4" spans="1:4" ht="50.1" customHeight="1">
      <c r="A4" s="2" t="s">
        <v>492</v>
      </c>
      <c r="B4" s="2" t="s">
        <v>859</v>
      </c>
      <c r="C4" s="2" t="s">
        <v>493</v>
      </c>
      <c r="D4" s="2" t="s">
        <v>860</v>
      </c>
    </row>
    <row r="5" spans="1:4" ht="50.1" customHeight="1">
      <c r="A5" s="2" t="s">
        <v>691</v>
      </c>
      <c r="B5" s="2" t="s">
        <v>861</v>
      </c>
      <c r="C5" s="2" t="s">
        <v>692</v>
      </c>
      <c r="D5" s="2" t="s">
        <v>862</v>
      </c>
    </row>
    <row r="6" spans="1:4" ht="50.1" customHeight="1">
      <c r="A6" s="2" t="s">
        <v>518</v>
      </c>
      <c r="B6" s="2" t="s">
        <v>863</v>
      </c>
      <c r="C6" s="2" t="s">
        <v>519</v>
      </c>
      <c r="D6" s="2" t="s">
        <v>864</v>
      </c>
    </row>
    <row r="7" spans="1:4" ht="50.1" customHeight="1">
      <c r="A7" s="2" t="s">
        <v>568</v>
      </c>
      <c r="B7" s="2" t="s">
        <v>865</v>
      </c>
      <c r="C7" s="2" t="s">
        <v>569</v>
      </c>
      <c r="D7" s="2" t="s">
        <v>866</v>
      </c>
    </row>
    <row r="8" spans="1:4" ht="50.1" customHeight="1">
      <c r="A8" s="2" t="s">
        <v>867</v>
      </c>
      <c r="B8" s="2" t="s">
        <v>868</v>
      </c>
      <c r="C8" s="2" t="s">
        <v>869</v>
      </c>
      <c r="D8" s="2" t="s">
        <v>870</v>
      </c>
    </row>
    <row r="9" spans="1:4" ht="50.1" customHeight="1">
      <c r="A9" s="2" t="s">
        <v>871</v>
      </c>
      <c r="B9" s="2" t="s">
        <v>872</v>
      </c>
      <c r="C9" s="2" t="s">
        <v>873</v>
      </c>
      <c r="D9" s="2" t="s">
        <v>874</v>
      </c>
    </row>
    <row r="10" spans="1:4" ht="50.1" customHeight="1">
      <c r="A10" s="2" t="s">
        <v>875</v>
      </c>
      <c r="B10" s="2" t="s">
        <v>876</v>
      </c>
      <c r="C10" s="2" t="s">
        <v>877</v>
      </c>
      <c r="D10" s="2" t="s">
        <v>878</v>
      </c>
    </row>
    <row r="11" spans="1:4" ht="50.1" customHeight="1">
      <c r="A11" s="2" t="s">
        <v>540</v>
      </c>
      <c r="B11" s="2" t="s">
        <v>879</v>
      </c>
      <c r="C11" s="2" t="s">
        <v>541</v>
      </c>
      <c r="D11" s="2" t="s">
        <v>880</v>
      </c>
    </row>
    <row r="12" spans="1:4" ht="50.1" customHeight="1">
      <c r="A12" s="2" t="s">
        <v>881</v>
      </c>
      <c r="B12" s="2" t="s">
        <v>882</v>
      </c>
      <c r="C12" s="2" t="s">
        <v>883</v>
      </c>
      <c r="D12" s="2" t="s">
        <v>884</v>
      </c>
    </row>
    <row r="13" spans="1:4" ht="50.1" customHeight="1">
      <c r="A13" s="2" t="s">
        <v>885</v>
      </c>
      <c r="B13" s="2" t="s">
        <v>886</v>
      </c>
      <c r="C13" s="2" t="s">
        <v>887</v>
      </c>
      <c r="D13" s="2" t="s">
        <v>888</v>
      </c>
    </row>
    <row r="14" spans="1:4" ht="50.1" customHeight="1">
      <c r="A14" s="2" t="s">
        <v>673</v>
      </c>
      <c r="B14" s="2" t="s">
        <v>889</v>
      </c>
      <c r="C14" s="2" t="s">
        <v>674</v>
      </c>
      <c r="D14" s="2" t="s">
        <v>890</v>
      </c>
    </row>
    <row r="15" spans="1:4" ht="50.1" customHeight="1">
      <c r="A15" s="2" t="s">
        <v>891</v>
      </c>
      <c r="B15" s="2" t="s">
        <v>892</v>
      </c>
      <c r="C15" s="2" t="s">
        <v>893</v>
      </c>
      <c r="D15" s="2" t="s">
        <v>894</v>
      </c>
    </row>
    <row r="16" spans="1:4" ht="50.1" customHeight="1">
      <c r="A16" s="2" t="s">
        <v>895</v>
      </c>
      <c r="B16" s="2" t="s">
        <v>896</v>
      </c>
      <c r="C16" s="2" t="s">
        <v>897</v>
      </c>
      <c r="D16" s="2" t="s">
        <v>898</v>
      </c>
    </row>
    <row r="17" spans="1:4" ht="50.1" customHeight="1">
      <c r="A17" s="2" t="s">
        <v>899</v>
      </c>
      <c r="B17" s="2" t="s">
        <v>900</v>
      </c>
      <c r="C17" s="2" t="s">
        <v>901</v>
      </c>
      <c r="D17" s="2" t="s">
        <v>902</v>
      </c>
    </row>
    <row r="18" spans="1:4" ht="50.1" customHeight="1">
      <c r="A18" s="2" t="s">
        <v>903</v>
      </c>
      <c r="B18" s="2" t="s">
        <v>904</v>
      </c>
      <c r="C18" s="2" t="s">
        <v>905</v>
      </c>
      <c r="D18" s="2" t="s">
        <v>906</v>
      </c>
    </row>
    <row r="19" spans="1:4" ht="50.1" customHeight="1">
      <c r="A19" s="2" t="s">
        <v>655</v>
      </c>
      <c r="B19" s="2" t="s">
        <v>907</v>
      </c>
      <c r="C19" s="2" t="s">
        <v>656</v>
      </c>
      <c r="D19" s="2" t="s">
        <v>908</v>
      </c>
    </row>
    <row r="20" spans="1:4" ht="50.1" customHeight="1">
      <c r="A20" s="2" t="s">
        <v>909</v>
      </c>
      <c r="B20" s="2" t="s">
        <v>910</v>
      </c>
      <c r="C20" s="2" t="s">
        <v>911</v>
      </c>
      <c r="D20" s="2" t="s">
        <v>912</v>
      </c>
    </row>
    <row r="21" spans="1:4" ht="50.1" customHeight="1">
      <c r="A21" s="2" t="s">
        <v>913</v>
      </c>
      <c r="B21" s="2" t="s">
        <v>914</v>
      </c>
      <c r="C21" s="2" t="s">
        <v>915</v>
      </c>
      <c r="D21" s="2" t="s">
        <v>916</v>
      </c>
    </row>
    <row r="22" spans="1:4" ht="50.1" customHeight="1">
      <c r="A22" s="2" t="s">
        <v>483</v>
      </c>
      <c r="B22" s="2" t="s">
        <v>917</v>
      </c>
      <c r="C22" s="2" t="s">
        <v>484</v>
      </c>
      <c r="D22" s="2" t="s">
        <v>918</v>
      </c>
    </row>
    <row r="23" spans="1:4" ht="50.1" customHeight="1">
      <c r="A23" s="2" t="s">
        <v>919</v>
      </c>
      <c r="B23" s="2" t="s">
        <v>920</v>
      </c>
      <c r="C23" s="2" t="s">
        <v>921</v>
      </c>
      <c r="D23" s="2" t="s">
        <v>922</v>
      </c>
    </row>
  </sheetData>
  <mergeCells count="1">
    <mergeCell ref="A1:D1"/>
  </mergeCells>
  <phoneticPr fontId="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Dashboard</vt:lpstr>
      <vt:lpstr>36_Matrix</vt:lpstr>
      <vt:lpstr>16_Summary</vt:lpstr>
      <vt:lpstr>Procedure_Route</vt:lpstr>
      <vt:lpstr>KK_vs_GK</vt:lpstr>
      <vt:lpstr>CK_Logic</vt:lpstr>
      <vt:lpstr>Definitions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陳中成Dale</dc:creator>
  <cp:lastModifiedBy>陳中成Dale</cp:lastModifiedBy>
  <dcterms:created xsi:type="dcterms:W3CDTF">2026-09-08T09:37:44Z</dcterms:created>
  <dcterms:modified xsi:type="dcterms:W3CDTF">2026-09-08T09:37:44Z</dcterms:modified>
</cp:coreProperties>
</file>